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undo Toledo\Downloads\"/>
    </mc:Choice>
  </mc:AlternateContent>
  <bookViews>
    <workbookView xWindow="0" yWindow="0" windowWidth="16815" windowHeight="6855" tabRatio="802" activeTab="2"/>
  </bookViews>
  <sheets>
    <sheet name="11 01" sheetId="25" r:id="rId1"/>
    <sheet name="11 02" sheetId="26" r:id="rId2"/>
    <sheet name="11 50" sheetId="70" r:id="rId3"/>
  </sheets>
  <definedNames>
    <definedName name="_xlnm.Print_Area" localSheetId="0">'11 01'!$A$1:$V$34</definedName>
    <definedName name="_xlnm.Print_Area" localSheetId="1">'11 02'!$A$1:$V$25</definedName>
    <definedName name="_xlnm.Print_Area" localSheetId="2">'11 50'!$A$1:$V$23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70" l="1"/>
  <c r="J18" i="70"/>
  <c r="I22" i="26"/>
  <c r="I18" i="25"/>
  <c r="I17" i="25"/>
  <c r="E22" i="26"/>
  <c r="E17" i="25"/>
  <c r="E13" i="70"/>
  <c r="L18" i="70"/>
  <c r="H18" i="70"/>
  <c r="E18" i="25"/>
  <c r="D18" i="25"/>
  <c r="T20" i="70"/>
  <c r="R20" i="70"/>
  <c r="P20" i="70"/>
  <c r="N20" i="70"/>
  <c r="L20" i="70"/>
  <c r="J20" i="70"/>
  <c r="H20" i="70"/>
  <c r="T16" i="70"/>
  <c r="R16" i="70"/>
  <c r="P16" i="70"/>
  <c r="N16" i="70"/>
  <c r="L16" i="70"/>
  <c r="J16" i="70"/>
  <c r="H16" i="70"/>
  <c r="T15" i="70"/>
  <c r="R15" i="70"/>
  <c r="P15" i="70"/>
  <c r="N15" i="70"/>
  <c r="L15" i="70"/>
  <c r="J15" i="70"/>
  <c r="H15" i="70"/>
  <c r="T13" i="70"/>
  <c r="R13" i="70"/>
  <c r="P13" i="70"/>
  <c r="N13" i="70"/>
  <c r="L13" i="70"/>
  <c r="J13" i="70"/>
  <c r="H13" i="70"/>
  <c r="T11" i="70"/>
  <c r="R11" i="70"/>
  <c r="P11" i="70"/>
  <c r="N11" i="70"/>
  <c r="L11" i="70"/>
  <c r="J11" i="70"/>
  <c r="H11" i="70"/>
  <c r="L16" i="26"/>
  <c r="T23" i="26"/>
  <c r="T16" i="26"/>
  <c r="T14" i="26"/>
  <c r="P23" i="26"/>
  <c r="P16" i="26"/>
  <c r="R23" i="26"/>
  <c r="R19" i="26"/>
  <c r="R16" i="26"/>
  <c r="N23" i="26"/>
  <c r="N19" i="26"/>
  <c r="N16" i="26"/>
  <c r="J23" i="26"/>
  <c r="J19" i="26"/>
  <c r="J16" i="26"/>
  <c r="L23" i="26"/>
  <c r="H23" i="26"/>
  <c r="H16" i="26"/>
  <c r="T21" i="25"/>
  <c r="P21" i="25"/>
  <c r="R24" i="25"/>
  <c r="R21" i="25"/>
  <c r="N24" i="25"/>
  <c r="N21" i="25"/>
  <c r="J24" i="25"/>
  <c r="J21" i="25"/>
  <c r="L21" i="25"/>
  <c r="H21" i="25"/>
  <c r="L25" i="25"/>
  <c r="J25" i="25"/>
  <c r="H25" i="25"/>
  <c r="J20" i="25"/>
  <c r="J15" i="25"/>
  <c r="J16" i="25"/>
  <c r="H18" i="25"/>
  <c r="P16" i="25"/>
  <c r="R15" i="25"/>
  <c r="P18" i="25"/>
  <c r="L20" i="25"/>
  <c r="L18" i="25"/>
  <c r="H15" i="25"/>
  <c r="R20" i="25"/>
  <c r="T25" i="25"/>
  <c r="R25" i="25"/>
  <c r="T31" i="25"/>
  <c r="R31" i="25"/>
  <c r="P31" i="25"/>
  <c r="N31" i="25"/>
  <c r="N25" i="25"/>
  <c r="P25" i="25"/>
  <c r="J31" i="25"/>
  <c r="H31" i="25"/>
  <c r="L31" i="25"/>
  <c r="T18" i="25"/>
  <c r="R18" i="25"/>
  <c r="N18" i="25"/>
  <c r="J18" i="25"/>
  <c r="T21" i="26"/>
  <c r="R21" i="26"/>
  <c r="P21" i="26"/>
  <c r="N21" i="26"/>
  <c r="L21" i="26"/>
  <c r="J21" i="26"/>
  <c r="H21" i="26"/>
  <c r="T19" i="26"/>
  <c r="P19" i="26"/>
  <c r="L19" i="26"/>
  <c r="H19" i="26"/>
  <c r="T18" i="26"/>
  <c r="R18" i="26"/>
  <c r="P18" i="26"/>
  <c r="N18" i="26"/>
  <c r="L18" i="26"/>
  <c r="J18" i="26"/>
  <c r="H18" i="26"/>
  <c r="R14" i="26"/>
  <c r="P14" i="26"/>
  <c r="N14" i="26"/>
  <c r="L14" i="26"/>
  <c r="J14" i="26"/>
  <c r="H14" i="26"/>
  <c r="T13" i="26"/>
  <c r="R13" i="26"/>
  <c r="P13" i="26"/>
  <c r="N13" i="26"/>
  <c r="L13" i="26"/>
  <c r="J13" i="26"/>
  <c r="H13" i="26"/>
  <c r="T11" i="26"/>
  <c r="R11" i="26"/>
  <c r="P11" i="26"/>
  <c r="N11" i="26"/>
  <c r="L11" i="26"/>
  <c r="J11" i="26"/>
  <c r="H11" i="26"/>
  <c r="T29" i="25"/>
  <c r="R29" i="25"/>
  <c r="P29" i="25"/>
  <c r="N29" i="25"/>
  <c r="L29" i="25"/>
  <c r="J29" i="25"/>
  <c r="H29" i="25"/>
  <c r="T27" i="25"/>
  <c r="R27" i="25"/>
  <c r="P27" i="25"/>
  <c r="N27" i="25"/>
  <c r="L27" i="25"/>
  <c r="J27" i="25"/>
  <c r="H27" i="25"/>
  <c r="T24" i="25"/>
  <c r="P24" i="25"/>
  <c r="L24" i="25"/>
  <c r="H24" i="25"/>
  <c r="T23" i="25"/>
  <c r="R23" i="25"/>
  <c r="P23" i="25"/>
  <c r="N23" i="25"/>
  <c r="L23" i="25"/>
  <c r="J23" i="25"/>
  <c r="H23" i="25"/>
  <c r="T20" i="25"/>
  <c r="T16" i="25"/>
  <c r="R16" i="25"/>
  <c r="T15" i="25"/>
  <c r="T13" i="25"/>
  <c r="R13" i="25"/>
  <c r="P13" i="25"/>
  <c r="N13" i="25"/>
  <c r="L13" i="25"/>
  <c r="J13" i="25"/>
  <c r="H13" i="25"/>
  <c r="L15" i="25"/>
  <c r="P20" i="25"/>
  <c r="N16" i="25"/>
  <c r="N15" i="25"/>
  <c r="P15" i="25"/>
  <c r="L16" i="25"/>
  <c r="N20" i="25"/>
  <c r="H20" i="25"/>
  <c r="H16" i="25"/>
</calcChain>
</file>

<file path=xl/sharedStrings.xml><?xml version="1.0" encoding="utf-8"?>
<sst xmlns="http://schemas.openxmlformats.org/spreadsheetml/2006/main" count="171" uniqueCount="50">
  <si>
    <t>a</t>
  </si>
  <si>
    <t>b</t>
  </si>
  <si>
    <t>c</t>
  </si>
  <si>
    <t>d</t>
  </si>
  <si>
    <t>e</t>
  </si>
  <si>
    <t>Ppto Inicial</t>
  </si>
  <si>
    <t>Ppto Vigente</t>
  </si>
  <si>
    <t>Asociada a:</t>
  </si>
  <si>
    <t>Dotación Máxima de Personal</t>
  </si>
  <si>
    <t>Horas Extraordinarias</t>
  </si>
  <si>
    <t>Viáticos en Territorio Nacional</t>
  </si>
  <si>
    <t>Asignación por Funciones Críticas Monto en M$</t>
  </si>
  <si>
    <t>Asignación por Funciones Críticas N° de Personas</t>
  </si>
  <si>
    <t>Capacitación y Perfeccionamiento</t>
  </si>
  <si>
    <t>Gastos en Personal</t>
  </si>
  <si>
    <t>Bienes y Servicios de Consumo</t>
  </si>
  <si>
    <t>f</t>
  </si>
  <si>
    <t>Dotación máxima de Vehículos</t>
  </si>
  <si>
    <t>Convenios con Municipalidades y Otras Instituciones</t>
  </si>
  <si>
    <t>Observaciones</t>
  </si>
  <si>
    <t>CAPITULO 11   :  JUNTA NACIONAL DE JARDINES INFANTILES</t>
  </si>
  <si>
    <t>PROGRAMA 01:  JUNTA NACIONAL DE JARDINES INFANTILES</t>
  </si>
  <si>
    <t>PROGRAMA 02:  PROGRAMAS ALTERNATIVOS DE ENSEÑANZA PREESCOLAR</t>
  </si>
  <si>
    <t>Programa Conozca a su Hijo y Proyecto Mejoramiento Atención a la Infancia</t>
  </si>
  <si>
    <t>Glosa</t>
  </si>
  <si>
    <t>Mantenimiento de Jardines Infantiles</t>
  </si>
  <si>
    <t>Devengado</t>
  </si>
  <si>
    <t>N° de personas a contratar por un periodo máximo de 3 meses al año para Jardines Estacionales</t>
  </si>
  <si>
    <t>Cumplimiento al art. trigésimo cuarto de la Ley N°20.213</t>
  </si>
  <si>
    <t>(En M$)</t>
  </si>
  <si>
    <t>Cumplimiento del artículo trigésimo cuarto de la Ley N°20.213</t>
  </si>
  <si>
    <t>Deveng. Acumul.</t>
  </si>
  <si>
    <t>%</t>
  </si>
  <si>
    <t>1er Trimestre</t>
  </si>
  <si>
    <t>de Ejecución</t>
  </si>
  <si>
    <t>2° Trimestre</t>
  </si>
  <si>
    <t>3er Trimestre</t>
  </si>
  <si>
    <t>4° Trimestre</t>
  </si>
  <si>
    <t>Convenios con Personas Naturales Nº de personas</t>
  </si>
  <si>
    <t>Convenios con Personas Naturales Miles de $</t>
  </si>
  <si>
    <t>Capacitaciòn a Terceros</t>
  </si>
  <si>
    <t xml:space="preserve">Municipalidades </t>
  </si>
  <si>
    <t>Convenios con Personas Naturales Miles de $
Adicionalmente incluye hasta M$,  la contratación para la Inspección Técnica de obras, ITOs y para la Asesoría Técnica de obras, ATOd</t>
  </si>
  <si>
    <t>PROGRAMA 50: JUNTA NACIONAL DE JARDINES INFANTILES FET - Covid - 19</t>
  </si>
  <si>
    <t>al 31.03.22</t>
  </si>
  <si>
    <t>al 30.06.22</t>
  </si>
  <si>
    <t>al 30.09.22</t>
  </si>
  <si>
    <t>al 31.12.22</t>
  </si>
  <si>
    <t>Servicios Locales de Educación Pública</t>
  </si>
  <si>
    <t xml:space="preserve">             INFORME DE GLOSAS DE MONTOS MAXIMOS AUTORIZADOS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</si>
</sst>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_ ;_ * \-#,##0_ ;_ * &quot;-&quot;_ ;_ @_ "/>
    <numFmt numFmtId="165" formatCode="00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Genev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8"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/>
    <xf numFmtId="3" fontId="10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/>
    <xf numFmtId="3" fontId="9" fillId="0" borderId="13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165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10" fontId="9" fillId="0" borderId="12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25" xfId="0" quotePrefix="1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vertical="center"/>
    </xf>
    <xf numFmtId="3" fontId="10" fillId="0" borderId="0" xfId="0" applyNumberFormat="1" applyFont="1" applyFill="1"/>
    <xf numFmtId="0" fontId="10" fillId="0" borderId="0" xfId="0" applyFont="1" applyFill="1"/>
    <xf numFmtId="0" fontId="9" fillId="0" borderId="0" xfId="0" applyFont="1" applyFill="1"/>
    <xf numFmtId="0" fontId="9" fillId="0" borderId="9" xfId="0" applyFont="1" applyFill="1" applyBorder="1" applyAlignment="1">
      <alignment vertical="center"/>
    </xf>
    <xf numFmtId="0" fontId="0" fillId="0" borderId="0" xfId="0" applyFill="1"/>
    <xf numFmtId="10" fontId="9" fillId="0" borderId="13" xfId="0" applyNumberFormat="1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23" xfId="0" quotePrefix="1" applyNumberFormat="1" applyFont="1" applyFill="1" applyBorder="1" applyAlignment="1">
      <alignment horizontal="center" vertical="center"/>
    </xf>
    <xf numFmtId="3" fontId="9" fillId="0" borderId="24" xfId="0" quotePrefix="1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9" fillId="0" borderId="27" xfId="0" quotePrefix="1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9" fillId="0" borderId="12" xfId="0" quotePrefix="1" applyFont="1" applyFill="1" applyBorder="1" applyAlignment="1">
      <alignment horizontal="left" vertical="center" wrapText="1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65" fontId="9" fillId="0" borderId="0" xfId="0" applyNumberFormat="1" applyFont="1" applyFill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0" fontId="9" fillId="0" borderId="12" xfId="0" quotePrefix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165" fontId="9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165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10" fontId="9" fillId="0" borderId="19" xfId="0" applyNumberFormat="1" applyFont="1" applyFill="1" applyBorder="1" applyAlignment="1">
      <alignment vertical="center"/>
    </xf>
    <xf numFmtId="10" fontId="9" fillId="0" borderId="18" xfId="0" applyNumberFormat="1" applyFont="1" applyFill="1" applyBorder="1" applyAlignment="1">
      <alignment vertical="center"/>
    </xf>
    <xf numFmtId="165" fontId="9" fillId="0" borderId="0" xfId="0" applyNumberFormat="1" applyFont="1" applyFill="1"/>
    <xf numFmtId="0" fontId="9" fillId="0" borderId="0" xfId="0" applyFont="1" applyFill="1" applyAlignment="1">
      <alignment horizontal="center"/>
    </xf>
    <xf numFmtId="165" fontId="9" fillId="0" borderId="8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165" fontId="9" fillId="0" borderId="17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65" fontId="9" fillId="0" borderId="14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0" fontId="10" fillId="0" borderId="0" xfId="0" quotePrefix="1" applyFont="1" applyFill="1" applyAlignment="1" applyProtection="1">
      <alignment horizontal="left"/>
      <protection locked="0"/>
    </xf>
    <xf numFmtId="165" fontId="10" fillId="0" borderId="0" xfId="0" applyNumberFormat="1" applyFont="1" applyFill="1"/>
    <xf numFmtId="0" fontId="9" fillId="0" borderId="3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10" fontId="9" fillId="0" borderId="16" xfId="0" applyNumberFormat="1" applyFont="1" applyFill="1" applyBorder="1" applyAlignment="1">
      <alignment vertical="center"/>
    </xf>
    <xf numFmtId="10" fontId="9" fillId="0" borderId="15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justify" vertical="top" wrapText="1"/>
    </xf>
    <xf numFmtId="0" fontId="9" fillId="0" borderId="6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65" fontId="10" fillId="0" borderId="0" xfId="0" quotePrefix="1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65" fontId="9" fillId="0" borderId="31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</cellXfs>
  <cellStyles count="58">
    <cellStyle name="Millares [0] 2" xfId="13"/>
    <cellStyle name="Millares [0] 2 2" xfId="27"/>
    <cellStyle name="Millares [0] 2 2 2" xfId="55"/>
    <cellStyle name="Millares [0] 2 3" xfId="41"/>
    <cellStyle name="Millares [0] 3" xfId="20"/>
    <cellStyle name="Millares [0] 3 2" xfId="48"/>
    <cellStyle name="Millares [0] 4" xfId="34"/>
    <cellStyle name="Normal" xfId="0" builtinId="0"/>
    <cellStyle name="Normal 2" xfId="1"/>
    <cellStyle name="Normal 2 2" xfId="2"/>
    <cellStyle name="Normal 3" xfId="3"/>
    <cellStyle name="Normal 3 2" xfId="5"/>
    <cellStyle name="Normal 3 2 2" xfId="8"/>
    <cellStyle name="Normal 3 2 2 2" xfId="15"/>
    <cellStyle name="Normal 3 2 2 2 2" xfId="29"/>
    <cellStyle name="Normal 3 2 2 2 2 2" xfId="57"/>
    <cellStyle name="Normal 3 2 2 2 3" xfId="43"/>
    <cellStyle name="Normal 3 2 2 3" xfId="22"/>
    <cellStyle name="Normal 3 2 2 3 2" xfId="50"/>
    <cellStyle name="Normal 3 2 2 4" xfId="36"/>
    <cellStyle name="Normal 3 2 3" xfId="11"/>
    <cellStyle name="Normal 3 2 3 2" xfId="25"/>
    <cellStyle name="Normal 3 2 3 2 2" xfId="53"/>
    <cellStyle name="Normal 3 2 3 3" xfId="39"/>
    <cellStyle name="Normal 3 2 4" xfId="18"/>
    <cellStyle name="Normal 3 2 4 2" xfId="46"/>
    <cellStyle name="Normal 3 2 5" xfId="32"/>
    <cellStyle name="Normal 3 3" xfId="9"/>
    <cellStyle name="Normal 3 3 2" xfId="23"/>
    <cellStyle name="Normal 3 3 2 2" xfId="51"/>
    <cellStyle name="Normal 3 3 3" xfId="37"/>
    <cellStyle name="Normal 3 4" xfId="16"/>
    <cellStyle name="Normal 3 4 2" xfId="44"/>
    <cellStyle name="Normal 3 5" xfId="7"/>
    <cellStyle name="Normal 3 5 2" xfId="14"/>
    <cellStyle name="Normal 3 5 2 2" xfId="28"/>
    <cellStyle name="Normal 3 5 2 2 2" xfId="56"/>
    <cellStyle name="Normal 3 5 2 3" xfId="42"/>
    <cellStyle name="Normal 3 5 3" xfId="21"/>
    <cellStyle name="Normal 3 5 3 2" xfId="49"/>
    <cellStyle name="Normal 3 5 4" xfId="35"/>
    <cellStyle name="Normal 3 6" xfId="30"/>
    <cellStyle name="Normal 4" xfId="4"/>
    <cellStyle name="Normal 4 2" xfId="6"/>
    <cellStyle name="Normal 4 2 2" xfId="12"/>
    <cellStyle name="Normal 4 2 2 2" xfId="26"/>
    <cellStyle name="Normal 4 2 2 2 2" xfId="54"/>
    <cellStyle name="Normal 4 2 2 3" xfId="40"/>
    <cellStyle name="Normal 4 2 3" xfId="19"/>
    <cellStyle name="Normal 4 2 3 2" xfId="47"/>
    <cellStyle name="Normal 4 2 4" xfId="33"/>
    <cellStyle name="Normal 4 3" xfId="10"/>
    <cellStyle name="Normal 4 3 2" xfId="24"/>
    <cellStyle name="Normal 4 3 2 2" xfId="52"/>
    <cellStyle name="Normal 4 3 3" xfId="38"/>
    <cellStyle name="Normal 4 4" xfId="17"/>
    <cellStyle name="Normal 4 4 2" xfId="45"/>
    <cellStyle name="Normal 4 5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workbookViewId="0">
      <selection activeCell="K19" sqref="K19"/>
    </sheetView>
  </sheetViews>
  <sheetFormatPr baseColWidth="10" defaultColWidth="11.42578125" defaultRowHeight="12"/>
  <cols>
    <col min="1" max="1" width="5.7109375" style="49" customWidth="1"/>
    <col min="2" max="2" width="5.7109375" style="50" customWidth="1"/>
    <col min="3" max="3" width="53.7109375" style="18" customWidth="1"/>
    <col min="4" max="4" width="13.7109375" style="5" customWidth="1"/>
    <col min="5" max="8" width="13.7109375" style="5" hidden="1" customWidth="1"/>
    <col min="9" max="12" width="15.7109375" style="5" customWidth="1"/>
    <col min="13" max="20" width="15.7109375" style="5" hidden="1" customWidth="1"/>
    <col min="21" max="21" width="1" style="5" customWidth="1"/>
    <col min="22" max="22" width="45.7109375" style="18" customWidth="1"/>
    <col min="23" max="23" width="11.42578125" style="18"/>
    <col min="24" max="24" width="16.7109375" style="18" customWidth="1"/>
    <col min="25" max="16384" width="11.42578125" style="18"/>
  </cols>
  <sheetData>
    <row r="1" spans="1:23" s="4" customFormat="1" ht="12.75" customHeight="1">
      <c r="A1" s="69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3" s="4" customFormat="1" ht="12.75" customHeight="1">
      <c r="A2" s="71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3" s="4" customFormat="1" ht="12.75" customHeight="1">
      <c r="A3" s="33"/>
      <c r="B3" s="34"/>
      <c r="C3" s="3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5"/>
    </row>
    <row r="4" spans="1:23" ht="12.75" customHeight="1">
      <c r="A4" s="44" t="s">
        <v>20</v>
      </c>
      <c r="B4" s="45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</row>
    <row r="5" spans="1:23" ht="12.75" customHeight="1">
      <c r="A5" s="44" t="s">
        <v>21</v>
      </c>
      <c r="B5" s="45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7"/>
    </row>
    <row r="6" spans="1:23" ht="12.75" customHeight="1">
      <c r="A6" s="60"/>
      <c r="B6" s="45"/>
      <c r="C6" s="17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/>
    </row>
    <row r="7" spans="1:23" s="4" customFormat="1" ht="12.75" customHeight="1" thickBot="1">
      <c r="A7" s="36"/>
      <c r="B7" s="6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s="20" customFormat="1" ht="12.75">
      <c r="A8" s="73" t="s">
        <v>24</v>
      </c>
      <c r="B8" s="74"/>
      <c r="C8" s="77" t="s">
        <v>7</v>
      </c>
      <c r="D8" s="79" t="s">
        <v>5</v>
      </c>
      <c r="E8" s="23" t="s">
        <v>6</v>
      </c>
      <c r="F8" s="23" t="s">
        <v>26</v>
      </c>
      <c r="G8" s="23" t="s">
        <v>31</v>
      </c>
      <c r="H8" s="29" t="s">
        <v>32</v>
      </c>
      <c r="I8" s="27" t="s">
        <v>6</v>
      </c>
      <c r="J8" s="23" t="s">
        <v>26</v>
      </c>
      <c r="K8" s="23" t="s">
        <v>31</v>
      </c>
      <c r="L8" s="24" t="s">
        <v>32</v>
      </c>
      <c r="M8" s="23" t="s">
        <v>6</v>
      </c>
      <c r="N8" s="23" t="s">
        <v>26</v>
      </c>
      <c r="O8" s="23" t="s">
        <v>31</v>
      </c>
      <c r="P8" s="24" t="s">
        <v>32</v>
      </c>
      <c r="Q8" s="23" t="s">
        <v>6</v>
      </c>
      <c r="R8" s="23" t="s">
        <v>26</v>
      </c>
      <c r="S8" s="23" t="s">
        <v>31</v>
      </c>
      <c r="T8" s="13" t="s">
        <v>32</v>
      </c>
      <c r="U8" s="1"/>
      <c r="V8" s="81" t="s">
        <v>19</v>
      </c>
    </row>
    <row r="9" spans="1:23" s="20" customFormat="1" ht="13.5" thickBot="1">
      <c r="A9" s="75"/>
      <c r="B9" s="76"/>
      <c r="C9" s="78"/>
      <c r="D9" s="80"/>
      <c r="E9" s="25" t="s">
        <v>44</v>
      </c>
      <c r="F9" s="25" t="s">
        <v>33</v>
      </c>
      <c r="G9" s="25" t="s">
        <v>44</v>
      </c>
      <c r="H9" s="28" t="s">
        <v>34</v>
      </c>
      <c r="I9" s="26" t="s">
        <v>45</v>
      </c>
      <c r="J9" s="25" t="s">
        <v>35</v>
      </c>
      <c r="K9" s="26" t="s">
        <v>45</v>
      </c>
      <c r="L9" s="26" t="s">
        <v>34</v>
      </c>
      <c r="M9" s="25" t="s">
        <v>46</v>
      </c>
      <c r="N9" s="25" t="s">
        <v>36</v>
      </c>
      <c r="O9" s="25" t="s">
        <v>46</v>
      </c>
      <c r="P9" s="26" t="s">
        <v>34</v>
      </c>
      <c r="Q9" s="25" t="s">
        <v>47</v>
      </c>
      <c r="R9" s="25" t="s">
        <v>37</v>
      </c>
      <c r="S9" s="25" t="s">
        <v>47</v>
      </c>
      <c r="T9" s="14" t="s">
        <v>34</v>
      </c>
      <c r="U9" s="1"/>
      <c r="V9" s="82"/>
    </row>
    <row r="10" spans="1:23" s="4" customFormat="1" ht="14.1" customHeight="1">
      <c r="A10" s="51"/>
      <c r="B10" s="46"/>
      <c r="C10" s="19"/>
      <c r="D10" s="22"/>
      <c r="E10" s="22"/>
      <c r="F10" s="22"/>
      <c r="G10" s="22"/>
      <c r="H10" s="8"/>
      <c r="I10" s="22"/>
      <c r="J10" s="22"/>
      <c r="K10" s="22"/>
      <c r="L10" s="8"/>
      <c r="M10" s="22"/>
      <c r="N10" s="22"/>
      <c r="O10" s="22"/>
      <c r="P10" s="22"/>
      <c r="Q10" s="22"/>
      <c r="R10" s="22"/>
      <c r="S10" s="22"/>
      <c r="T10" s="8"/>
      <c r="U10" s="37"/>
      <c r="V10" s="61"/>
    </row>
    <row r="11" spans="1:23" s="4" customFormat="1" ht="14.1" customHeight="1">
      <c r="A11" s="9">
        <v>1</v>
      </c>
      <c r="B11" s="10"/>
      <c r="C11" s="11" t="s">
        <v>17</v>
      </c>
      <c r="D11" s="31">
        <v>44</v>
      </c>
      <c r="E11" s="31">
        <v>44</v>
      </c>
      <c r="F11" s="31"/>
      <c r="G11" s="31"/>
      <c r="H11" s="6"/>
      <c r="I11" s="31">
        <v>44</v>
      </c>
      <c r="J11" s="31"/>
      <c r="K11" s="31"/>
      <c r="L11" s="6"/>
      <c r="M11" s="31"/>
      <c r="N11" s="31"/>
      <c r="O11" s="31"/>
      <c r="P11" s="31"/>
      <c r="Q11" s="31"/>
      <c r="R11" s="31"/>
      <c r="S11" s="31"/>
      <c r="T11" s="6"/>
      <c r="U11" s="1"/>
      <c r="V11" s="3"/>
    </row>
    <row r="12" spans="1:23" s="4" customFormat="1" ht="14.1" customHeight="1">
      <c r="A12" s="9"/>
      <c r="B12" s="10"/>
      <c r="C12" s="11"/>
      <c r="D12" s="31"/>
      <c r="E12" s="31"/>
      <c r="F12" s="31"/>
      <c r="G12" s="31"/>
      <c r="H12" s="6"/>
      <c r="I12" s="31"/>
      <c r="J12" s="31"/>
      <c r="K12" s="31"/>
      <c r="L12" s="6"/>
      <c r="M12" s="31"/>
      <c r="N12" s="31"/>
      <c r="O12" s="31"/>
      <c r="P12" s="31"/>
      <c r="Q12" s="31"/>
      <c r="R12" s="31"/>
      <c r="S12" s="31"/>
      <c r="T12" s="6"/>
      <c r="U12" s="1"/>
      <c r="V12" s="3"/>
    </row>
    <row r="13" spans="1:23" s="4" customFormat="1" ht="14.1" customHeight="1">
      <c r="A13" s="9">
        <v>3</v>
      </c>
      <c r="B13" s="10"/>
      <c r="C13" s="11" t="s">
        <v>14</v>
      </c>
      <c r="D13" s="31">
        <v>239164809</v>
      </c>
      <c r="E13" s="31">
        <v>239164809</v>
      </c>
      <c r="F13" s="31">
        <v>61901261</v>
      </c>
      <c r="G13" s="31">
        <v>61901261</v>
      </c>
      <c r="H13" s="21">
        <f>G13/E13</f>
        <v>0.2588226138235914</v>
      </c>
      <c r="I13" s="31">
        <v>239164809</v>
      </c>
      <c r="J13" s="31">
        <f>+K13-G13</f>
        <v>68063581</v>
      </c>
      <c r="K13" s="31">
        <v>129964842</v>
      </c>
      <c r="L13" s="21">
        <f>+K13/I13</f>
        <v>0.54341122568747147</v>
      </c>
      <c r="M13" s="31"/>
      <c r="N13" s="31">
        <f>+O13-K13</f>
        <v>-129964842</v>
      </c>
      <c r="O13" s="31"/>
      <c r="P13" s="12" t="e">
        <f>+O13/M13</f>
        <v>#DIV/0!</v>
      </c>
      <c r="Q13" s="31"/>
      <c r="R13" s="31">
        <f>+S13-O13</f>
        <v>0</v>
      </c>
      <c r="S13" s="31"/>
      <c r="T13" s="21" t="e">
        <f>+S13/Q13</f>
        <v>#DIV/0!</v>
      </c>
      <c r="U13" s="1"/>
      <c r="V13" s="3"/>
    </row>
    <row r="14" spans="1:23" s="4" customFormat="1" ht="14.1" customHeight="1">
      <c r="A14" s="9">
        <v>3</v>
      </c>
      <c r="B14" s="10" t="s">
        <v>0</v>
      </c>
      <c r="C14" s="11" t="s">
        <v>8</v>
      </c>
      <c r="D14" s="31">
        <v>18848</v>
      </c>
      <c r="E14" s="31">
        <v>18848</v>
      </c>
      <c r="F14" s="31"/>
      <c r="G14" s="31"/>
      <c r="H14" s="6"/>
      <c r="I14" s="31">
        <v>18848</v>
      </c>
      <c r="J14" s="31"/>
      <c r="K14" s="31"/>
      <c r="L14" s="6"/>
      <c r="M14" s="31"/>
      <c r="N14" s="31"/>
      <c r="O14" s="31"/>
      <c r="P14" s="31"/>
      <c r="Q14" s="31"/>
      <c r="R14" s="31"/>
      <c r="S14" s="31"/>
      <c r="T14" s="6"/>
      <c r="U14" s="1"/>
      <c r="V14" s="3"/>
    </row>
    <row r="15" spans="1:23" s="4" customFormat="1" ht="14.1" customHeight="1">
      <c r="A15" s="9">
        <v>3</v>
      </c>
      <c r="B15" s="10" t="s">
        <v>1</v>
      </c>
      <c r="C15" s="11" t="s">
        <v>9</v>
      </c>
      <c r="D15" s="31">
        <v>232302</v>
      </c>
      <c r="E15" s="31">
        <v>232302</v>
      </c>
      <c r="F15" s="31">
        <v>43844</v>
      </c>
      <c r="G15" s="31">
        <v>43844</v>
      </c>
      <c r="H15" s="21">
        <f t="shared" ref="H15:H21" si="0">G15/E15</f>
        <v>0.18873707501442089</v>
      </c>
      <c r="I15" s="31">
        <v>232302</v>
      </c>
      <c r="J15" s="31">
        <f>+K15-G15</f>
        <v>30195</v>
      </c>
      <c r="K15" s="31">
        <v>74039</v>
      </c>
      <c r="L15" s="21">
        <f>+K15/I15</f>
        <v>0.31871873681672996</v>
      </c>
      <c r="M15" s="31"/>
      <c r="N15" s="31">
        <f>+O15-K15</f>
        <v>-74039</v>
      </c>
      <c r="O15" s="31"/>
      <c r="P15" s="12" t="e">
        <f>+O15/M15</f>
        <v>#DIV/0!</v>
      </c>
      <c r="Q15" s="31"/>
      <c r="R15" s="31">
        <f>+S15-O15</f>
        <v>0</v>
      </c>
      <c r="S15" s="31"/>
      <c r="T15" s="21" t="e">
        <f>+S15/Q15</f>
        <v>#DIV/0!</v>
      </c>
      <c r="U15" s="1"/>
      <c r="V15" s="3"/>
      <c r="W15" s="2"/>
    </row>
    <row r="16" spans="1:23" s="4" customFormat="1" ht="14.1" customHeight="1">
      <c r="A16" s="9">
        <v>3</v>
      </c>
      <c r="B16" s="10" t="s">
        <v>2</v>
      </c>
      <c r="C16" s="11" t="s">
        <v>10</v>
      </c>
      <c r="D16" s="31">
        <v>620892</v>
      </c>
      <c r="E16" s="31">
        <v>620892</v>
      </c>
      <c r="F16" s="31">
        <v>72634</v>
      </c>
      <c r="G16" s="31">
        <v>72634</v>
      </c>
      <c r="H16" s="21">
        <f t="shared" si="0"/>
        <v>0.11698330788607358</v>
      </c>
      <c r="I16" s="31">
        <v>620892</v>
      </c>
      <c r="J16" s="31">
        <f>+K16-G16</f>
        <v>208394</v>
      </c>
      <c r="K16" s="31">
        <v>281028</v>
      </c>
      <c r="L16" s="21">
        <f>+K16/I16</f>
        <v>0.45261977928528635</v>
      </c>
      <c r="M16" s="31"/>
      <c r="N16" s="31">
        <f>+O16-K16</f>
        <v>-281028</v>
      </c>
      <c r="O16" s="31"/>
      <c r="P16" s="12" t="e">
        <f>+O16/M16</f>
        <v>#DIV/0!</v>
      </c>
      <c r="Q16" s="31"/>
      <c r="R16" s="31">
        <f>+S16-O16</f>
        <v>0</v>
      </c>
      <c r="S16" s="31"/>
      <c r="T16" s="21" t="e">
        <f>+S16/Q16</f>
        <v>#DIV/0!</v>
      </c>
      <c r="U16" s="1"/>
      <c r="V16" s="3"/>
      <c r="W16" s="2"/>
    </row>
    <row r="17" spans="1:24" s="4" customFormat="1" ht="14.1" customHeight="1">
      <c r="A17" s="9">
        <v>3</v>
      </c>
      <c r="B17" s="10" t="s">
        <v>3</v>
      </c>
      <c r="C17" s="38" t="s">
        <v>38</v>
      </c>
      <c r="D17" s="31">
        <v>178</v>
      </c>
      <c r="E17" s="31">
        <f>178+63</f>
        <v>241</v>
      </c>
      <c r="F17" s="31"/>
      <c r="G17" s="31"/>
      <c r="H17" s="21"/>
      <c r="I17" s="31">
        <f>178+63</f>
        <v>241</v>
      </c>
      <c r="J17" s="31"/>
      <c r="K17" s="31"/>
      <c r="L17" s="21"/>
      <c r="M17" s="31"/>
      <c r="N17" s="31"/>
      <c r="O17" s="31"/>
      <c r="P17" s="12"/>
      <c r="Q17" s="31"/>
      <c r="R17" s="31"/>
      <c r="S17" s="31"/>
      <c r="T17" s="21"/>
      <c r="U17" s="39"/>
      <c r="V17" s="3"/>
    </row>
    <row r="18" spans="1:24" s="4" customFormat="1" ht="48">
      <c r="A18" s="9">
        <v>3</v>
      </c>
      <c r="B18" s="10" t="s">
        <v>3</v>
      </c>
      <c r="C18" s="32" t="s">
        <v>42</v>
      </c>
      <c r="D18" s="31">
        <f>2467974+1113310</f>
        <v>3581284</v>
      </c>
      <c r="E18" s="31">
        <f>2467974+1113310</f>
        <v>3581284</v>
      </c>
      <c r="F18" s="31">
        <v>522399</v>
      </c>
      <c r="G18" s="31">
        <v>522399</v>
      </c>
      <c r="H18" s="21">
        <f t="shared" si="0"/>
        <v>0.14586919104991394</v>
      </c>
      <c r="I18" s="31">
        <f>2467974+1113310</f>
        <v>3581284</v>
      </c>
      <c r="J18" s="31">
        <f>+K18-G18</f>
        <v>890175</v>
      </c>
      <c r="K18" s="31">
        <v>1412574</v>
      </c>
      <c r="L18" s="21">
        <f>+K18/I18</f>
        <v>0.39443227624505622</v>
      </c>
      <c r="M18" s="31"/>
      <c r="N18" s="31">
        <f>+O18-K18</f>
        <v>-1412574</v>
      </c>
      <c r="O18" s="31"/>
      <c r="P18" s="12" t="e">
        <f>+O18/M18</f>
        <v>#DIV/0!</v>
      </c>
      <c r="Q18" s="31"/>
      <c r="R18" s="31">
        <f>+S18-O18</f>
        <v>0</v>
      </c>
      <c r="S18" s="31"/>
      <c r="T18" s="21" t="e">
        <f>+S18/Q18</f>
        <v>#DIV/0!</v>
      </c>
      <c r="U18" s="39"/>
      <c r="V18" s="3"/>
    </row>
    <row r="19" spans="1:24" s="4" customFormat="1" ht="14.1" customHeight="1">
      <c r="A19" s="9">
        <v>3</v>
      </c>
      <c r="B19" s="10" t="s">
        <v>4</v>
      </c>
      <c r="C19" s="11" t="s">
        <v>12</v>
      </c>
      <c r="D19" s="31">
        <v>20</v>
      </c>
      <c r="E19" s="31">
        <v>20</v>
      </c>
      <c r="F19" s="31"/>
      <c r="G19" s="31"/>
      <c r="H19" s="6"/>
      <c r="I19" s="31">
        <v>20</v>
      </c>
      <c r="J19" s="31"/>
      <c r="K19" s="31"/>
      <c r="L19" s="6"/>
      <c r="M19" s="31"/>
      <c r="N19" s="31"/>
      <c r="O19" s="31"/>
      <c r="P19" s="31"/>
      <c r="Q19" s="31"/>
      <c r="R19" s="31"/>
      <c r="S19" s="31"/>
      <c r="T19" s="6"/>
      <c r="U19" s="1"/>
      <c r="V19" s="3"/>
      <c r="W19" s="2"/>
    </row>
    <row r="20" spans="1:24" s="4" customFormat="1" ht="14.1" customHeight="1">
      <c r="A20" s="9">
        <v>3</v>
      </c>
      <c r="B20" s="10" t="s">
        <v>4</v>
      </c>
      <c r="C20" s="11" t="s">
        <v>11</v>
      </c>
      <c r="D20" s="31">
        <v>262211</v>
      </c>
      <c r="E20" s="31">
        <v>262211</v>
      </c>
      <c r="F20" s="31">
        <v>73113</v>
      </c>
      <c r="G20" s="31">
        <v>73113</v>
      </c>
      <c r="H20" s="21">
        <f t="shared" si="0"/>
        <v>0.2788326958060493</v>
      </c>
      <c r="I20" s="31">
        <v>262211</v>
      </c>
      <c r="J20" s="31">
        <f>+K20-G20</f>
        <v>49392</v>
      </c>
      <c r="K20" s="31">
        <v>122505</v>
      </c>
      <c r="L20" s="21">
        <f>+K20/I20</f>
        <v>0.46720007932542879</v>
      </c>
      <c r="M20" s="31"/>
      <c r="N20" s="31">
        <f>+O20-K20</f>
        <v>-122505</v>
      </c>
      <c r="O20" s="31"/>
      <c r="P20" s="12" t="e">
        <f>+O20/M20</f>
        <v>#DIV/0!</v>
      </c>
      <c r="Q20" s="31"/>
      <c r="R20" s="31">
        <f>+S20-O20</f>
        <v>0</v>
      </c>
      <c r="S20" s="31"/>
      <c r="T20" s="21" t="e">
        <f>+S20/Q20</f>
        <v>#DIV/0!</v>
      </c>
      <c r="U20" s="1"/>
      <c r="V20" s="3"/>
      <c r="W20" s="2"/>
    </row>
    <row r="21" spans="1:24" s="4" customFormat="1" ht="14.1" customHeight="1">
      <c r="A21" s="9">
        <v>3</v>
      </c>
      <c r="B21" s="10" t="s">
        <v>16</v>
      </c>
      <c r="C21" s="11" t="s">
        <v>30</v>
      </c>
      <c r="D21" s="31">
        <v>19070390</v>
      </c>
      <c r="E21" s="31">
        <v>19070390</v>
      </c>
      <c r="F21" s="31">
        <v>21056</v>
      </c>
      <c r="G21" s="31">
        <v>21056</v>
      </c>
      <c r="H21" s="21">
        <f t="shared" si="0"/>
        <v>1.1041200520807387E-3</v>
      </c>
      <c r="I21" s="31">
        <v>19070390</v>
      </c>
      <c r="J21" s="31">
        <f>+K21-G21</f>
        <v>6275990</v>
      </c>
      <c r="K21" s="31">
        <v>6297046</v>
      </c>
      <c r="L21" s="21">
        <f>+K21/I21</f>
        <v>0.3302001689530209</v>
      </c>
      <c r="M21" s="31"/>
      <c r="N21" s="31">
        <f>+O21-K21</f>
        <v>-6297046</v>
      </c>
      <c r="O21" s="31"/>
      <c r="P21" s="12" t="e">
        <f>+O21/M21</f>
        <v>#DIV/0!</v>
      </c>
      <c r="Q21" s="31"/>
      <c r="R21" s="31">
        <f>+S21-O21</f>
        <v>0</v>
      </c>
      <c r="S21" s="31"/>
      <c r="T21" s="21" t="e">
        <f>+S21/Q21</f>
        <v>#DIV/0!</v>
      </c>
      <c r="U21" s="1"/>
      <c r="V21" s="3"/>
      <c r="W21" s="2"/>
    </row>
    <row r="22" spans="1:24" s="4" customFormat="1" ht="14.1" customHeight="1">
      <c r="A22" s="9"/>
      <c r="B22" s="10"/>
      <c r="C22" s="11"/>
      <c r="D22" s="31"/>
      <c r="E22" s="31"/>
      <c r="F22" s="31"/>
      <c r="G22" s="31"/>
      <c r="H22" s="6"/>
      <c r="I22" s="31"/>
      <c r="J22" s="31"/>
      <c r="K22" s="31"/>
      <c r="L22" s="6"/>
      <c r="M22" s="31"/>
      <c r="N22" s="31"/>
      <c r="O22" s="31"/>
      <c r="P22" s="31"/>
      <c r="Q22" s="31"/>
      <c r="R22" s="31"/>
      <c r="S22" s="31"/>
      <c r="T22" s="6"/>
      <c r="U22" s="1"/>
      <c r="V22" s="3"/>
    </row>
    <row r="23" spans="1:24" s="4" customFormat="1" ht="14.1" customHeight="1">
      <c r="A23" s="9">
        <v>4</v>
      </c>
      <c r="B23" s="10"/>
      <c r="C23" s="11" t="s">
        <v>15</v>
      </c>
      <c r="D23" s="31">
        <v>43367543</v>
      </c>
      <c r="E23" s="31">
        <v>43367543</v>
      </c>
      <c r="F23" s="31">
        <v>5236916</v>
      </c>
      <c r="G23" s="31">
        <v>5236916</v>
      </c>
      <c r="H23" s="21">
        <f>G23/E23</f>
        <v>0.1207565759489764</v>
      </c>
      <c r="I23" s="31">
        <v>43367543</v>
      </c>
      <c r="J23" s="31">
        <f>+K23-G23</f>
        <v>10283050</v>
      </c>
      <c r="K23" s="31">
        <v>15519966</v>
      </c>
      <c r="L23" s="21">
        <f>+K23/I23</f>
        <v>0.35787053926481377</v>
      </c>
      <c r="M23" s="31"/>
      <c r="N23" s="31">
        <f>+O23-K23</f>
        <v>-15519966</v>
      </c>
      <c r="O23" s="31"/>
      <c r="P23" s="12" t="e">
        <f>+O23/M23</f>
        <v>#DIV/0!</v>
      </c>
      <c r="Q23" s="31"/>
      <c r="R23" s="31">
        <f>+S23-O23</f>
        <v>0</v>
      </c>
      <c r="S23" s="31"/>
      <c r="T23" s="21" t="e">
        <f>+S23/Q23</f>
        <v>#DIV/0!</v>
      </c>
      <c r="U23" s="1"/>
      <c r="V23" s="3"/>
    </row>
    <row r="24" spans="1:24" s="4" customFormat="1" ht="14.1" customHeight="1">
      <c r="A24" s="9">
        <v>4</v>
      </c>
      <c r="B24" s="10" t="s">
        <v>0</v>
      </c>
      <c r="C24" s="11" t="s">
        <v>13</v>
      </c>
      <c r="D24" s="31">
        <v>1761705</v>
      </c>
      <c r="E24" s="31">
        <v>1761705</v>
      </c>
      <c r="F24" s="31">
        <v>0</v>
      </c>
      <c r="G24" s="31">
        <v>0</v>
      </c>
      <c r="H24" s="21">
        <f>G24/E24</f>
        <v>0</v>
      </c>
      <c r="I24" s="31">
        <v>1761705</v>
      </c>
      <c r="J24" s="31">
        <f>+K24-G24</f>
        <v>31472</v>
      </c>
      <c r="K24" s="31">
        <v>31472</v>
      </c>
      <c r="L24" s="21">
        <f>+K24/I24</f>
        <v>1.7864511935880296E-2</v>
      </c>
      <c r="M24" s="31"/>
      <c r="N24" s="31">
        <f>+O24-K24</f>
        <v>-31472</v>
      </c>
      <c r="O24" s="31"/>
      <c r="P24" s="12" t="e">
        <f>+O24/M24</f>
        <v>#DIV/0!</v>
      </c>
      <c r="Q24" s="31"/>
      <c r="R24" s="31">
        <f>+S24-O24</f>
        <v>0</v>
      </c>
      <c r="S24" s="31"/>
      <c r="T24" s="21" t="e">
        <f>+S24/Q24</f>
        <v>#DIV/0!</v>
      </c>
      <c r="U24" s="1"/>
      <c r="V24" s="3"/>
      <c r="W24" s="2"/>
    </row>
    <row r="25" spans="1:24" s="4" customFormat="1" ht="14.1" customHeight="1">
      <c r="A25" s="9">
        <v>4</v>
      </c>
      <c r="B25" s="10" t="s">
        <v>1</v>
      </c>
      <c r="C25" s="11" t="s">
        <v>25</v>
      </c>
      <c r="D25" s="31">
        <v>7760000</v>
      </c>
      <c r="E25" s="31">
        <v>7760000</v>
      </c>
      <c r="F25" s="31">
        <v>710632</v>
      </c>
      <c r="G25" s="31">
        <v>710632</v>
      </c>
      <c r="H25" s="21">
        <f>G25/E25</f>
        <v>9.1576288659793809E-2</v>
      </c>
      <c r="I25" s="31">
        <v>7760000</v>
      </c>
      <c r="J25" s="31">
        <f>+K25-G25</f>
        <v>1969834</v>
      </c>
      <c r="K25" s="31">
        <v>2680466</v>
      </c>
      <c r="L25" s="21">
        <f>+K25/I25</f>
        <v>0.34542087628865981</v>
      </c>
      <c r="M25" s="31"/>
      <c r="N25" s="31">
        <f>+O25-K25</f>
        <v>-2680466</v>
      </c>
      <c r="O25" s="31"/>
      <c r="P25" s="12" t="e">
        <f>+O25/M25</f>
        <v>#DIV/0!</v>
      </c>
      <c r="Q25" s="31"/>
      <c r="R25" s="31">
        <f>+S25-O25</f>
        <v>0</v>
      </c>
      <c r="S25" s="31"/>
      <c r="T25" s="21" t="e">
        <f>+S25/Q25</f>
        <v>#DIV/0!</v>
      </c>
      <c r="U25" s="1"/>
      <c r="V25" s="3"/>
      <c r="X25" s="2"/>
    </row>
    <row r="26" spans="1:24" s="4" customFormat="1" ht="14.1" customHeight="1">
      <c r="A26" s="9"/>
      <c r="B26" s="10"/>
      <c r="C26" s="11"/>
      <c r="D26" s="31"/>
      <c r="E26" s="31"/>
      <c r="F26" s="31"/>
      <c r="G26" s="31"/>
      <c r="H26" s="6"/>
      <c r="I26" s="31"/>
      <c r="J26" s="31"/>
      <c r="K26" s="31"/>
      <c r="L26" s="6"/>
      <c r="M26" s="31"/>
      <c r="N26" s="31"/>
      <c r="O26" s="31"/>
      <c r="P26" s="31"/>
      <c r="Q26" s="31"/>
      <c r="R26" s="31"/>
      <c r="S26" s="31"/>
      <c r="T26" s="6"/>
      <c r="U26" s="1"/>
      <c r="V26" s="3"/>
    </row>
    <row r="27" spans="1:24" s="4" customFormat="1" ht="14.1" customHeight="1">
      <c r="A27" s="9">
        <v>5</v>
      </c>
      <c r="B27" s="10"/>
      <c r="C27" s="11" t="s">
        <v>18</v>
      </c>
      <c r="D27" s="31">
        <v>213651513</v>
      </c>
      <c r="E27" s="31">
        <v>213651513</v>
      </c>
      <c r="F27" s="31">
        <v>53083824</v>
      </c>
      <c r="G27" s="31">
        <v>53083824</v>
      </c>
      <c r="H27" s="21">
        <f>G27/E27</f>
        <v>0.24845985527844119</v>
      </c>
      <c r="I27" s="31">
        <v>213651513</v>
      </c>
      <c r="J27" s="31">
        <f>+K27-G27</f>
        <v>51537706</v>
      </c>
      <c r="K27" s="31">
        <v>104621530</v>
      </c>
      <c r="L27" s="21">
        <f>+K27/I27</f>
        <v>0.48968307563541569</v>
      </c>
      <c r="M27" s="31"/>
      <c r="N27" s="31">
        <f>+O27-K27</f>
        <v>-104621530</v>
      </c>
      <c r="O27" s="31"/>
      <c r="P27" s="12" t="e">
        <f>+O27/M27</f>
        <v>#DIV/0!</v>
      </c>
      <c r="Q27" s="31"/>
      <c r="R27" s="31">
        <f>+S27-O27</f>
        <v>0</v>
      </c>
      <c r="S27" s="31"/>
      <c r="T27" s="21" t="e">
        <f>+S27/Q27</f>
        <v>#DIV/0!</v>
      </c>
      <c r="U27" s="1"/>
      <c r="V27" s="3"/>
    </row>
    <row r="28" spans="1:24" s="4" customFormat="1" ht="14.1" customHeight="1">
      <c r="A28" s="9"/>
      <c r="B28" s="10"/>
      <c r="C28" s="11"/>
      <c r="D28" s="31"/>
      <c r="E28" s="31"/>
      <c r="F28" s="31"/>
      <c r="G28" s="31"/>
      <c r="H28" s="6"/>
      <c r="I28" s="31"/>
      <c r="J28" s="31"/>
      <c r="K28" s="31"/>
      <c r="L28" s="6"/>
      <c r="M28" s="31"/>
      <c r="N28" s="31"/>
      <c r="O28" s="31"/>
      <c r="P28" s="31"/>
      <c r="Q28" s="31"/>
      <c r="R28" s="31"/>
      <c r="S28" s="31"/>
      <c r="T28" s="6"/>
      <c r="U28" s="1"/>
      <c r="V28" s="3"/>
    </row>
    <row r="29" spans="1:24" s="4" customFormat="1" ht="14.1" customHeight="1">
      <c r="A29" s="9">
        <v>6</v>
      </c>
      <c r="B29" s="10"/>
      <c r="C29" s="11" t="s">
        <v>40</v>
      </c>
      <c r="D29" s="31">
        <v>918041</v>
      </c>
      <c r="E29" s="31">
        <v>918041</v>
      </c>
      <c r="F29" s="31">
        <v>0</v>
      </c>
      <c r="G29" s="31">
        <v>0</v>
      </c>
      <c r="H29" s="21">
        <f>G29/E29</f>
        <v>0</v>
      </c>
      <c r="I29" s="31">
        <v>918041</v>
      </c>
      <c r="J29" s="31">
        <f>+K29-G29</f>
        <v>158804</v>
      </c>
      <c r="K29" s="31">
        <v>158804</v>
      </c>
      <c r="L29" s="21">
        <f>+K29/I29</f>
        <v>0.17298138100585922</v>
      </c>
      <c r="M29" s="31"/>
      <c r="N29" s="31">
        <f>+O29-K29</f>
        <v>-158804</v>
      </c>
      <c r="O29" s="31"/>
      <c r="P29" s="12" t="e">
        <f>+O29/M29</f>
        <v>#DIV/0!</v>
      </c>
      <c r="Q29" s="31"/>
      <c r="R29" s="31">
        <f>+S29-O29</f>
        <v>0</v>
      </c>
      <c r="S29" s="31"/>
      <c r="T29" s="21" t="e">
        <f>+S29/Q29</f>
        <v>#DIV/0!</v>
      </c>
      <c r="U29" s="1"/>
      <c r="V29" s="3"/>
    </row>
    <row r="30" spans="1:24" s="4" customFormat="1" ht="14.1" customHeight="1">
      <c r="A30" s="9"/>
      <c r="B30" s="10"/>
      <c r="C30" s="11"/>
      <c r="D30" s="31"/>
      <c r="E30" s="31"/>
      <c r="F30" s="31"/>
      <c r="G30" s="31"/>
      <c r="H30" s="6"/>
      <c r="I30" s="31"/>
      <c r="J30" s="31"/>
      <c r="K30" s="31"/>
      <c r="L30" s="6"/>
      <c r="M30" s="31"/>
      <c r="N30" s="31"/>
      <c r="O30" s="31"/>
      <c r="P30" s="31"/>
      <c r="Q30" s="31"/>
      <c r="R30" s="31"/>
      <c r="S30" s="31"/>
      <c r="T30" s="6"/>
      <c r="U30" s="1"/>
      <c r="V30" s="3"/>
    </row>
    <row r="31" spans="1:24" s="4" customFormat="1" ht="14.1" customHeight="1">
      <c r="A31" s="9">
        <v>7</v>
      </c>
      <c r="B31" s="10"/>
      <c r="C31" s="62" t="s">
        <v>41</v>
      </c>
      <c r="D31" s="31">
        <v>27982630</v>
      </c>
      <c r="E31" s="31">
        <v>27982630</v>
      </c>
      <c r="F31" s="31">
        <v>768553</v>
      </c>
      <c r="G31" s="31">
        <v>768553</v>
      </c>
      <c r="H31" s="21">
        <f>G31/E31</f>
        <v>2.7465359760680107E-2</v>
      </c>
      <c r="I31" s="31">
        <v>14982630</v>
      </c>
      <c r="J31" s="31">
        <f>+K31-G31</f>
        <v>464967</v>
      </c>
      <c r="K31" s="31">
        <v>1233520</v>
      </c>
      <c r="L31" s="21">
        <f>+K31/I31</f>
        <v>8.2330004812239246E-2</v>
      </c>
      <c r="M31" s="31"/>
      <c r="N31" s="31">
        <f>+O31-K31</f>
        <v>-1233520</v>
      </c>
      <c r="O31" s="31"/>
      <c r="P31" s="12" t="e">
        <f>+O31/M31</f>
        <v>#DIV/0!</v>
      </c>
      <c r="Q31" s="31"/>
      <c r="R31" s="31">
        <f>+S31-O31</f>
        <v>0</v>
      </c>
      <c r="S31" s="31"/>
      <c r="T31" s="21" t="e">
        <f>+S31/Q31</f>
        <v>#DIV/0!</v>
      </c>
      <c r="U31" s="1"/>
      <c r="V31" s="3"/>
    </row>
    <row r="32" spans="1:24" s="4" customFormat="1" ht="14.1" customHeight="1">
      <c r="A32" s="9"/>
      <c r="B32" s="10"/>
      <c r="C32" s="11"/>
      <c r="D32" s="31"/>
      <c r="E32" s="31"/>
      <c r="F32" s="31"/>
      <c r="G32" s="31"/>
      <c r="H32" s="21"/>
      <c r="I32" s="31"/>
      <c r="J32" s="31"/>
      <c r="K32" s="31"/>
      <c r="L32" s="21"/>
      <c r="M32" s="31"/>
      <c r="N32" s="31"/>
      <c r="O32" s="31"/>
      <c r="P32" s="12"/>
      <c r="Q32" s="31"/>
      <c r="R32" s="31"/>
      <c r="S32" s="31"/>
      <c r="T32" s="21"/>
      <c r="U32" s="1"/>
      <c r="V32" s="3"/>
    </row>
    <row r="33" spans="1:22" s="4" customFormat="1" ht="14.1" customHeight="1" thickBot="1">
      <c r="A33" s="40"/>
      <c r="B33" s="41"/>
      <c r="C33" s="63"/>
      <c r="D33" s="30"/>
      <c r="E33" s="30"/>
      <c r="F33" s="30"/>
      <c r="G33" s="30"/>
      <c r="H33" s="64"/>
      <c r="I33" s="30"/>
      <c r="J33" s="30"/>
      <c r="K33" s="30"/>
      <c r="L33" s="64"/>
      <c r="M33" s="30"/>
      <c r="N33" s="30"/>
      <c r="O33" s="30"/>
      <c r="P33" s="65"/>
      <c r="Q33" s="30"/>
      <c r="R33" s="30"/>
      <c r="S33" s="30"/>
      <c r="T33" s="64"/>
      <c r="U33" s="1"/>
      <c r="V33" s="43"/>
    </row>
    <row r="34" spans="1:22" ht="12.75" customHeight="1">
      <c r="A34" s="36"/>
    </row>
    <row r="35" spans="1:22" ht="12.75" customHeight="1"/>
    <row r="36" spans="1:22" ht="12.75" customHeight="1"/>
    <row r="37" spans="1:22" ht="12.75" customHeight="1"/>
    <row r="38" spans="1:22" ht="12.75" customHeight="1"/>
    <row r="39" spans="1:22" ht="12.75" customHeight="1"/>
    <row r="40" spans="1:22" ht="12.75" customHeight="1"/>
    <row r="41" spans="1:22" ht="12.75" customHeight="1"/>
    <row r="42" spans="1:22" ht="12.75" customHeight="1"/>
    <row r="43" spans="1:22" ht="12.75" customHeight="1"/>
    <row r="44" spans="1:22" ht="12.75" customHeight="1"/>
    <row r="45" spans="1:22" ht="12.75" customHeight="1"/>
    <row r="46" spans="1:22" ht="12.75" customHeight="1"/>
    <row r="47" spans="1:22" ht="12.75" customHeight="1"/>
    <row r="48" spans="1:2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8" type="noConversion"/>
  <printOptions horizontalCentered="1"/>
  <pageMargins left="0.11811023622047245" right="0" top="0.74803149606299213" bottom="0.74803149606299213" header="0" footer="0"/>
  <pageSetup paperSize="14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workbookViewId="0">
      <selection activeCell="C30" sqref="C30"/>
    </sheetView>
  </sheetViews>
  <sheetFormatPr baseColWidth="10" defaultColWidth="11.42578125" defaultRowHeight="12"/>
  <cols>
    <col min="1" max="1" width="4.7109375" style="49" customWidth="1"/>
    <col min="2" max="2" width="4.7109375" style="50" customWidth="1"/>
    <col min="3" max="3" width="60.7109375" style="18" customWidth="1"/>
    <col min="4" max="4" width="13.7109375" style="5" customWidth="1"/>
    <col min="5" max="8" width="13.7109375" style="5" hidden="1" customWidth="1"/>
    <col min="9" max="12" width="13" style="5" customWidth="1"/>
    <col min="13" max="14" width="13" style="5" hidden="1" customWidth="1"/>
    <col min="15" max="20" width="15.7109375" style="5" hidden="1" customWidth="1"/>
    <col min="21" max="21" width="0.7109375" style="5" customWidth="1"/>
    <col min="22" max="22" width="38.140625" style="18" customWidth="1"/>
    <col min="23" max="16384" width="11.42578125" style="18"/>
  </cols>
  <sheetData>
    <row r="1" spans="1:23" s="4" customFormat="1" ht="12.75" customHeight="1">
      <c r="A1" s="69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3" s="4" customFormat="1" ht="12.75" customHeight="1">
      <c r="A2" s="71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3" s="4" customFormat="1" ht="12.75" customHeight="1">
      <c r="A3" s="33"/>
      <c r="B3" s="34"/>
      <c r="C3" s="3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5"/>
    </row>
    <row r="4" spans="1:23" ht="12.75" customHeight="1">
      <c r="A4" s="44" t="s">
        <v>20</v>
      </c>
      <c r="B4" s="45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</row>
    <row r="5" spans="1:23" ht="12.75" customHeight="1">
      <c r="A5" s="44" t="s">
        <v>22</v>
      </c>
      <c r="B5" s="45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7"/>
    </row>
    <row r="6" spans="1:23" ht="12.75" customHeight="1"/>
    <row r="7" spans="1:23" s="4" customFormat="1" ht="12.75" customHeight="1" thickBot="1">
      <c r="A7" s="36"/>
      <c r="B7" s="6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s="20" customFormat="1" ht="12.75">
      <c r="A8" s="73" t="s">
        <v>24</v>
      </c>
      <c r="B8" s="74"/>
      <c r="C8" s="77" t="s">
        <v>7</v>
      </c>
      <c r="D8" s="79" t="s">
        <v>5</v>
      </c>
      <c r="E8" s="23" t="s">
        <v>6</v>
      </c>
      <c r="F8" s="23" t="s">
        <v>26</v>
      </c>
      <c r="G8" s="23" t="s">
        <v>31</v>
      </c>
      <c r="H8" s="29" t="s">
        <v>32</v>
      </c>
      <c r="I8" s="27" t="s">
        <v>6</v>
      </c>
      <c r="J8" s="23" t="s">
        <v>26</v>
      </c>
      <c r="K8" s="23" t="s">
        <v>31</v>
      </c>
      <c r="L8" s="24" t="s">
        <v>32</v>
      </c>
      <c r="M8" s="23" t="s">
        <v>6</v>
      </c>
      <c r="N8" s="23" t="s">
        <v>26</v>
      </c>
      <c r="O8" s="23" t="s">
        <v>31</v>
      </c>
      <c r="P8" s="24" t="s">
        <v>32</v>
      </c>
      <c r="Q8" s="23" t="s">
        <v>6</v>
      </c>
      <c r="R8" s="23" t="s">
        <v>26</v>
      </c>
      <c r="S8" s="23" t="s">
        <v>31</v>
      </c>
      <c r="T8" s="13" t="s">
        <v>32</v>
      </c>
      <c r="U8" s="1"/>
      <c r="V8" s="81" t="s">
        <v>19</v>
      </c>
    </row>
    <row r="9" spans="1:23" s="20" customFormat="1" ht="13.5" thickBot="1">
      <c r="A9" s="75"/>
      <c r="B9" s="76"/>
      <c r="C9" s="78"/>
      <c r="D9" s="80"/>
      <c r="E9" s="25" t="s">
        <v>44</v>
      </c>
      <c r="F9" s="25" t="s">
        <v>33</v>
      </c>
      <c r="G9" s="25" t="s">
        <v>44</v>
      </c>
      <c r="H9" s="28" t="s">
        <v>34</v>
      </c>
      <c r="I9" s="26" t="s">
        <v>45</v>
      </c>
      <c r="J9" s="25" t="s">
        <v>35</v>
      </c>
      <c r="K9" s="26" t="s">
        <v>45</v>
      </c>
      <c r="L9" s="26" t="s">
        <v>34</v>
      </c>
      <c r="M9" s="25" t="s">
        <v>46</v>
      </c>
      <c r="N9" s="25" t="s">
        <v>36</v>
      </c>
      <c r="O9" s="25" t="s">
        <v>46</v>
      </c>
      <c r="P9" s="26" t="s">
        <v>34</v>
      </c>
      <c r="Q9" s="25" t="s">
        <v>47</v>
      </c>
      <c r="R9" s="25" t="s">
        <v>37</v>
      </c>
      <c r="S9" s="25" t="s">
        <v>47</v>
      </c>
      <c r="T9" s="14" t="s">
        <v>34</v>
      </c>
      <c r="U9" s="1"/>
      <c r="V9" s="82"/>
    </row>
    <row r="10" spans="1:23" s="4" customFormat="1" ht="14.1" customHeight="1">
      <c r="A10" s="51"/>
      <c r="B10" s="46"/>
      <c r="C10" s="19"/>
      <c r="D10" s="22"/>
      <c r="E10" s="22"/>
      <c r="F10" s="22"/>
      <c r="G10" s="22"/>
      <c r="H10" s="8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8"/>
      <c r="U10" s="37"/>
      <c r="V10" s="52"/>
    </row>
    <row r="11" spans="1:23" s="4" customFormat="1" ht="14.1" customHeight="1">
      <c r="A11" s="9">
        <v>1</v>
      </c>
      <c r="B11" s="10"/>
      <c r="C11" s="11" t="s">
        <v>14</v>
      </c>
      <c r="D11" s="31">
        <v>10871603</v>
      </c>
      <c r="E11" s="31">
        <v>10871603</v>
      </c>
      <c r="F11" s="31">
        <v>2802536</v>
      </c>
      <c r="G11" s="31">
        <v>2802536</v>
      </c>
      <c r="H11" s="21">
        <f>G11/E11</f>
        <v>0.2577849835024329</v>
      </c>
      <c r="I11" s="31">
        <v>10871603</v>
      </c>
      <c r="J11" s="31">
        <f>+K11-G11</f>
        <v>3170935</v>
      </c>
      <c r="K11" s="31">
        <v>5973471</v>
      </c>
      <c r="L11" s="12">
        <f>+K11/I11</f>
        <v>0.54945632212655304</v>
      </c>
      <c r="M11" s="31"/>
      <c r="N11" s="31">
        <f>+O11-K11</f>
        <v>-5973471</v>
      </c>
      <c r="O11" s="31"/>
      <c r="P11" s="12" t="e">
        <f>+O11/M11</f>
        <v>#DIV/0!</v>
      </c>
      <c r="Q11" s="31"/>
      <c r="R11" s="31">
        <f>+S11-O11</f>
        <v>0</v>
      </c>
      <c r="S11" s="31"/>
      <c r="T11" s="21" t="e">
        <f>+S11/Q11</f>
        <v>#DIV/0!</v>
      </c>
      <c r="U11" s="1"/>
      <c r="V11" s="3"/>
    </row>
    <row r="12" spans="1:23" s="4" customFormat="1" ht="14.1" customHeight="1">
      <c r="A12" s="9">
        <v>1</v>
      </c>
      <c r="B12" s="10" t="s">
        <v>0</v>
      </c>
      <c r="C12" s="11" t="s">
        <v>8</v>
      </c>
      <c r="D12" s="31">
        <v>1123</v>
      </c>
      <c r="E12" s="31">
        <v>1123</v>
      </c>
      <c r="F12" s="31"/>
      <c r="G12" s="31"/>
      <c r="H12" s="6"/>
      <c r="I12" s="31">
        <v>1123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6"/>
      <c r="U12" s="1"/>
      <c r="V12" s="3"/>
    </row>
    <row r="13" spans="1:23" s="4" customFormat="1" ht="14.1" customHeight="1">
      <c r="A13" s="9">
        <v>1</v>
      </c>
      <c r="B13" s="10" t="s">
        <v>1</v>
      </c>
      <c r="C13" s="11" t="s">
        <v>9</v>
      </c>
      <c r="D13" s="31">
        <v>4902</v>
      </c>
      <c r="E13" s="31">
        <v>4902</v>
      </c>
      <c r="F13" s="31">
        <v>121</v>
      </c>
      <c r="G13" s="31">
        <v>121</v>
      </c>
      <c r="H13" s="21">
        <f>G13/E13</f>
        <v>2.4683802529579763E-2</v>
      </c>
      <c r="I13" s="31">
        <v>4902</v>
      </c>
      <c r="J13" s="31">
        <f>+K13-G13</f>
        <v>250</v>
      </c>
      <c r="K13" s="31">
        <v>371</v>
      </c>
      <c r="L13" s="12">
        <f>+K13/I13</f>
        <v>7.5683394532843742E-2</v>
      </c>
      <c r="M13" s="31"/>
      <c r="N13" s="31">
        <f>+O13-K13</f>
        <v>-371</v>
      </c>
      <c r="O13" s="31"/>
      <c r="P13" s="12" t="e">
        <f>+O13/M13</f>
        <v>#DIV/0!</v>
      </c>
      <c r="Q13" s="31"/>
      <c r="R13" s="31">
        <f>+S13-O13</f>
        <v>0</v>
      </c>
      <c r="S13" s="31"/>
      <c r="T13" s="21" t="e">
        <f>+S13/Q13</f>
        <v>#DIV/0!</v>
      </c>
      <c r="U13" s="1"/>
      <c r="V13" s="3"/>
    </row>
    <row r="14" spans="1:23" s="4" customFormat="1" ht="14.1" customHeight="1">
      <c r="A14" s="9">
        <v>1</v>
      </c>
      <c r="B14" s="10" t="s">
        <v>2</v>
      </c>
      <c r="C14" s="11" t="s">
        <v>10</v>
      </c>
      <c r="D14" s="31">
        <v>80093</v>
      </c>
      <c r="E14" s="31">
        <v>80093</v>
      </c>
      <c r="F14" s="31">
        <v>6460</v>
      </c>
      <c r="G14" s="31">
        <v>6460</v>
      </c>
      <c r="H14" s="21">
        <f>G14/E14</f>
        <v>8.0656237124342958E-2</v>
      </c>
      <c r="I14" s="31">
        <v>80093</v>
      </c>
      <c r="J14" s="31">
        <f>+K14-G14</f>
        <v>18508</v>
      </c>
      <c r="K14" s="31">
        <v>24968</v>
      </c>
      <c r="L14" s="12">
        <f>+K14/I14</f>
        <v>0.31173760503414782</v>
      </c>
      <c r="M14" s="31"/>
      <c r="N14" s="31">
        <f>+O14-K14</f>
        <v>-24968</v>
      </c>
      <c r="O14" s="31"/>
      <c r="P14" s="12" t="e">
        <f>+O14/M14</f>
        <v>#DIV/0!</v>
      </c>
      <c r="Q14" s="31"/>
      <c r="R14" s="31">
        <f>+S14-O14</f>
        <v>0</v>
      </c>
      <c r="S14" s="31"/>
      <c r="T14" s="21" t="e">
        <f>+S14/Q14</f>
        <v>#DIV/0!</v>
      </c>
      <c r="U14" s="1"/>
      <c r="V14" s="3"/>
    </row>
    <row r="15" spans="1:23" s="4" customFormat="1" ht="24">
      <c r="A15" s="9">
        <v>1</v>
      </c>
      <c r="B15" s="10" t="s">
        <v>3</v>
      </c>
      <c r="C15" s="66" t="s">
        <v>27</v>
      </c>
      <c r="D15" s="31">
        <v>229</v>
      </c>
      <c r="E15" s="31">
        <v>229</v>
      </c>
      <c r="F15" s="31"/>
      <c r="G15" s="31"/>
      <c r="H15" s="6"/>
      <c r="I15" s="31">
        <v>229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6"/>
      <c r="U15" s="1"/>
      <c r="V15" s="3"/>
    </row>
    <row r="16" spans="1:23" s="4" customFormat="1" ht="14.1" customHeight="1">
      <c r="A16" s="9">
        <v>1</v>
      </c>
      <c r="B16" s="10" t="s">
        <v>4</v>
      </c>
      <c r="C16" s="11" t="s">
        <v>28</v>
      </c>
      <c r="D16" s="31">
        <v>729440</v>
      </c>
      <c r="E16" s="31">
        <v>729440</v>
      </c>
      <c r="F16" s="31">
        <v>1128</v>
      </c>
      <c r="G16" s="31">
        <v>1128</v>
      </c>
      <c r="H16" s="21">
        <f>G16/E16</f>
        <v>1.5463917525773195E-3</v>
      </c>
      <c r="I16" s="31">
        <v>729440</v>
      </c>
      <c r="J16" s="31">
        <f>+K16-G16</f>
        <v>289057</v>
      </c>
      <c r="K16" s="31">
        <v>290185</v>
      </c>
      <c r="L16" s="12">
        <f>+K16/I16</f>
        <v>0.39781887475323535</v>
      </c>
      <c r="M16" s="31"/>
      <c r="N16" s="31">
        <f>+O16-K16</f>
        <v>-290185</v>
      </c>
      <c r="O16" s="31"/>
      <c r="P16" s="12" t="e">
        <f>+O16/M16</f>
        <v>#DIV/0!</v>
      </c>
      <c r="Q16" s="31"/>
      <c r="R16" s="31">
        <f>+S16-O16</f>
        <v>0</v>
      </c>
      <c r="S16" s="31"/>
      <c r="T16" s="21" t="e">
        <f>+S16/Q16</f>
        <v>#DIV/0!</v>
      </c>
      <c r="U16" s="1"/>
      <c r="V16" s="3"/>
      <c r="W16" s="2"/>
    </row>
    <row r="17" spans="1:23" s="4" customFormat="1" ht="14.1" customHeight="1">
      <c r="A17" s="9"/>
      <c r="B17" s="10"/>
      <c r="C17" s="11"/>
      <c r="D17" s="31"/>
      <c r="E17" s="31"/>
      <c r="F17" s="31"/>
      <c r="G17" s="31"/>
      <c r="H17" s="6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6"/>
      <c r="U17" s="1"/>
      <c r="V17" s="3"/>
    </row>
    <row r="18" spans="1:23" s="4" customFormat="1" ht="14.1" customHeight="1">
      <c r="A18" s="9">
        <v>2</v>
      </c>
      <c r="B18" s="10"/>
      <c r="C18" s="11" t="s">
        <v>15</v>
      </c>
      <c r="D18" s="31">
        <v>1400015</v>
      </c>
      <c r="E18" s="31">
        <v>1400015</v>
      </c>
      <c r="F18" s="31">
        <v>55605</v>
      </c>
      <c r="G18" s="31">
        <v>55605</v>
      </c>
      <c r="H18" s="21">
        <f>G18/E18</f>
        <v>3.9717431598947153E-2</v>
      </c>
      <c r="I18" s="31">
        <v>1400015</v>
      </c>
      <c r="J18" s="31">
        <f>+K18-G18</f>
        <v>291335</v>
      </c>
      <c r="K18" s="31">
        <v>346940</v>
      </c>
      <c r="L18" s="12">
        <f>+K18/I18</f>
        <v>0.24781163058967226</v>
      </c>
      <c r="M18" s="31"/>
      <c r="N18" s="31">
        <f>+O18-K18</f>
        <v>-346940</v>
      </c>
      <c r="O18" s="31"/>
      <c r="P18" s="12" t="e">
        <f>+O18/M18</f>
        <v>#DIV/0!</v>
      </c>
      <c r="Q18" s="31"/>
      <c r="R18" s="31">
        <f>+S18-O18</f>
        <v>0</v>
      </c>
      <c r="S18" s="31"/>
      <c r="T18" s="21" t="e">
        <f>+S18/Q18</f>
        <v>#DIV/0!</v>
      </c>
      <c r="U18" s="1"/>
      <c r="V18" s="3"/>
    </row>
    <row r="19" spans="1:23" s="4" customFormat="1" ht="14.1" customHeight="1">
      <c r="A19" s="9">
        <v>2</v>
      </c>
      <c r="B19" s="10"/>
      <c r="C19" s="11" t="s">
        <v>13</v>
      </c>
      <c r="D19" s="31">
        <v>81457</v>
      </c>
      <c r="E19" s="31">
        <v>81457</v>
      </c>
      <c r="F19" s="31">
        <v>0</v>
      </c>
      <c r="G19" s="31">
        <v>0</v>
      </c>
      <c r="H19" s="21">
        <f>G19/E19</f>
        <v>0</v>
      </c>
      <c r="I19" s="31">
        <v>81457</v>
      </c>
      <c r="J19" s="31">
        <f>+K19-G19</f>
        <v>0</v>
      </c>
      <c r="K19" s="31">
        <v>0</v>
      </c>
      <c r="L19" s="12">
        <f>+K19/I19</f>
        <v>0</v>
      </c>
      <c r="M19" s="31"/>
      <c r="N19" s="31">
        <f>+O19-K19</f>
        <v>0</v>
      </c>
      <c r="O19" s="31"/>
      <c r="P19" s="12" t="e">
        <f>+O19/M19</f>
        <v>#DIV/0!</v>
      </c>
      <c r="Q19" s="31"/>
      <c r="R19" s="31">
        <f>+S19-O19</f>
        <v>0</v>
      </c>
      <c r="S19" s="31"/>
      <c r="T19" s="21" t="e">
        <f>+S19/Q19</f>
        <v>#DIV/0!</v>
      </c>
      <c r="U19" s="1"/>
      <c r="V19" s="3"/>
      <c r="W19" s="2"/>
    </row>
    <row r="20" spans="1:23" s="4" customFormat="1" ht="14.1" customHeight="1">
      <c r="A20" s="9"/>
      <c r="B20" s="10"/>
      <c r="C20" s="11"/>
      <c r="D20" s="31"/>
      <c r="E20" s="31"/>
      <c r="F20" s="31"/>
      <c r="G20" s="31"/>
      <c r="H20" s="6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6"/>
      <c r="U20" s="1"/>
      <c r="V20" s="3"/>
    </row>
    <row r="21" spans="1:23" s="4" customFormat="1" ht="14.1" customHeight="1">
      <c r="A21" s="9">
        <v>3</v>
      </c>
      <c r="B21" s="10"/>
      <c r="C21" s="11" t="s">
        <v>23</v>
      </c>
      <c r="D21" s="31">
        <v>4062060</v>
      </c>
      <c r="E21" s="31">
        <v>4062060</v>
      </c>
      <c r="F21" s="31">
        <v>322955</v>
      </c>
      <c r="G21" s="31">
        <v>322955</v>
      </c>
      <c r="H21" s="21">
        <f>G21/E21</f>
        <v>7.9505226412214497E-2</v>
      </c>
      <c r="I21" s="31">
        <v>4062060</v>
      </c>
      <c r="J21" s="31">
        <f>+K21-G21</f>
        <v>1307291</v>
      </c>
      <c r="K21" s="31">
        <v>1630246</v>
      </c>
      <c r="L21" s="12">
        <f>+K21/I21</f>
        <v>0.40133479072194894</v>
      </c>
      <c r="M21" s="31"/>
      <c r="N21" s="31">
        <f>+O21-K21</f>
        <v>-1630246</v>
      </c>
      <c r="O21" s="31"/>
      <c r="P21" s="12" t="e">
        <f>+O21/M21</f>
        <v>#DIV/0!</v>
      </c>
      <c r="Q21" s="31"/>
      <c r="R21" s="31">
        <f>+S21-O21</f>
        <v>0</v>
      </c>
      <c r="S21" s="31"/>
      <c r="T21" s="21" t="e">
        <f>+S21/Q21</f>
        <v>#DIV/0!</v>
      </c>
      <c r="U21" s="1"/>
      <c r="V21" s="3"/>
    </row>
    <row r="22" spans="1:23" s="4" customFormat="1" ht="14.1" customHeight="1">
      <c r="A22" s="53"/>
      <c r="B22" s="54"/>
      <c r="C22" s="38" t="s">
        <v>38</v>
      </c>
      <c r="D22" s="15">
        <v>693</v>
      </c>
      <c r="E22" s="15">
        <f>693-63</f>
        <v>630</v>
      </c>
      <c r="F22" s="15"/>
      <c r="G22" s="15"/>
      <c r="H22" s="47"/>
      <c r="I22" s="15">
        <f>693-63</f>
        <v>630</v>
      </c>
      <c r="J22" s="15"/>
      <c r="K22" s="15"/>
      <c r="L22" s="48"/>
      <c r="M22" s="15"/>
      <c r="N22" s="15"/>
      <c r="O22" s="15"/>
      <c r="P22" s="48"/>
      <c r="Q22" s="15"/>
      <c r="R22" s="15"/>
      <c r="S22" s="15"/>
      <c r="T22" s="47"/>
      <c r="U22" s="1"/>
      <c r="V22" s="67"/>
    </row>
    <row r="23" spans="1:23" s="4" customFormat="1" ht="14.1" customHeight="1">
      <c r="A23" s="53"/>
      <c r="B23" s="54"/>
      <c r="C23" s="38" t="s">
        <v>39</v>
      </c>
      <c r="D23" s="15">
        <v>1617362</v>
      </c>
      <c r="E23" s="15">
        <v>1617362</v>
      </c>
      <c r="F23" s="15">
        <v>151446</v>
      </c>
      <c r="G23" s="15">
        <v>151446</v>
      </c>
      <c r="H23" s="21">
        <f>G23/E23</f>
        <v>9.3637664295315462E-2</v>
      </c>
      <c r="I23" s="15">
        <v>1617362</v>
      </c>
      <c r="J23" s="31">
        <f>+K23-G23</f>
        <v>262044</v>
      </c>
      <c r="K23" s="15">
        <v>413490</v>
      </c>
      <c r="L23" s="12">
        <f>+K23/I23</f>
        <v>0.25565705142077039</v>
      </c>
      <c r="M23" s="15"/>
      <c r="N23" s="31">
        <f>+O23-K23</f>
        <v>-413490</v>
      </c>
      <c r="O23" s="15"/>
      <c r="P23" s="12" t="e">
        <f>+O23/M23</f>
        <v>#DIV/0!</v>
      </c>
      <c r="Q23" s="15"/>
      <c r="R23" s="31">
        <f>+S23-O23</f>
        <v>0</v>
      </c>
      <c r="S23" s="15"/>
      <c r="T23" s="21" t="e">
        <f>+S23/Q23</f>
        <v>#DIV/0!</v>
      </c>
      <c r="U23" s="1"/>
      <c r="V23" s="67"/>
      <c r="W23" s="2"/>
    </row>
    <row r="24" spans="1:23" s="4" customFormat="1" ht="14.1" customHeight="1" thickBot="1">
      <c r="A24" s="55"/>
      <c r="B24" s="41"/>
      <c r="C24" s="7"/>
      <c r="D24" s="30"/>
      <c r="E24" s="30"/>
      <c r="F24" s="30"/>
      <c r="G24" s="30"/>
      <c r="H24" s="42"/>
      <c r="I24" s="30"/>
      <c r="J24" s="30"/>
      <c r="K24" s="30"/>
      <c r="L24" s="30"/>
      <c r="M24" s="58"/>
      <c r="N24" s="30"/>
      <c r="O24" s="30"/>
      <c r="P24" s="30"/>
      <c r="Q24" s="58"/>
      <c r="R24" s="30"/>
      <c r="S24" s="30"/>
      <c r="T24" s="42"/>
      <c r="U24" s="56"/>
      <c r="V24" s="57"/>
    </row>
    <row r="25" spans="1:23" ht="12.75" customHeight="1">
      <c r="A25" s="36"/>
    </row>
    <row r="26" spans="1:23" ht="12.75" customHeight="1"/>
    <row r="27" spans="1:23" ht="12.75" customHeight="1"/>
    <row r="28" spans="1:23" ht="12.75" customHeight="1"/>
    <row r="29" spans="1:23" ht="12.75" customHeight="1"/>
    <row r="30" spans="1:23" ht="12.75" customHeight="1"/>
    <row r="31" spans="1:23" ht="12.75" customHeight="1"/>
    <row r="32" spans="1:2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8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workbookViewId="0">
      <selection activeCell="V4" sqref="V4"/>
    </sheetView>
  </sheetViews>
  <sheetFormatPr baseColWidth="10" defaultColWidth="11.42578125" defaultRowHeight="12"/>
  <cols>
    <col min="1" max="1" width="5.7109375" style="49" customWidth="1"/>
    <col min="2" max="2" width="5.7109375" style="50" customWidth="1"/>
    <col min="3" max="3" width="53.7109375" style="18" customWidth="1"/>
    <col min="4" max="4" width="13.7109375" style="5" customWidth="1"/>
    <col min="5" max="8" width="13.7109375" style="5" hidden="1" customWidth="1"/>
    <col min="9" max="12" width="15.7109375" style="5" customWidth="1"/>
    <col min="13" max="20" width="15.7109375" style="5" hidden="1" customWidth="1"/>
    <col min="21" max="21" width="1" style="5" customWidth="1"/>
    <col min="22" max="22" width="45.7109375" style="18" customWidth="1"/>
    <col min="23" max="23" width="11.42578125" style="18"/>
    <col min="24" max="24" width="16.7109375" style="18" customWidth="1"/>
    <col min="25" max="16384" width="11.42578125" style="18"/>
  </cols>
  <sheetData>
    <row r="1" spans="1:24" s="4" customFormat="1" ht="12.75" customHeight="1">
      <c r="A1" s="69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4" s="4" customFormat="1" ht="12.75" customHeight="1">
      <c r="A2" s="71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4" s="4" customFormat="1" ht="12.75" customHeight="1">
      <c r="A3" s="33"/>
      <c r="B3" s="34"/>
      <c r="C3" s="3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5"/>
    </row>
    <row r="4" spans="1:24" ht="12.75" customHeight="1">
      <c r="A4" s="44" t="s">
        <v>20</v>
      </c>
      <c r="B4" s="45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</row>
    <row r="5" spans="1:24" ht="12.75" customHeight="1">
      <c r="A5" s="59" t="s">
        <v>43</v>
      </c>
      <c r="B5" s="45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7"/>
    </row>
    <row r="6" spans="1:24" ht="12.75" customHeight="1">
      <c r="A6" s="60"/>
      <c r="B6" s="45"/>
      <c r="C6" s="17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/>
    </row>
    <row r="7" spans="1:24" s="4" customFormat="1" ht="12.75" customHeight="1" thickBot="1">
      <c r="A7" s="36"/>
      <c r="B7" s="6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4" s="20" customFormat="1" ht="12.75">
      <c r="A8" s="73" t="s">
        <v>24</v>
      </c>
      <c r="B8" s="74"/>
      <c r="C8" s="77" t="s">
        <v>7</v>
      </c>
      <c r="D8" s="79" t="s">
        <v>5</v>
      </c>
      <c r="E8" s="23" t="s">
        <v>6</v>
      </c>
      <c r="F8" s="23" t="s">
        <v>26</v>
      </c>
      <c r="G8" s="23" t="s">
        <v>31</v>
      </c>
      <c r="H8" s="29" t="s">
        <v>32</v>
      </c>
      <c r="I8" s="27" t="s">
        <v>6</v>
      </c>
      <c r="J8" s="23" t="s">
        <v>26</v>
      </c>
      <c r="K8" s="23" t="s">
        <v>31</v>
      </c>
      <c r="L8" s="24" t="s">
        <v>32</v>
      </c>
      <c r="M8" s="23" t="s">
        <v>6</v>
      </c>
      <c r="N8" s="23" t="s">
        <v>26</v>
      </c>
      <c r="O8" s="23" t="s">
        <v>31</v>
      </c>
      <c r="P8" s="24" t="s">
        <v>32</v>
      </c>
      <c r="Q8" s="23" t="s">
        <v>6</v>
      </c>
      <c r="R8" s="23" t="s">
        <v>26</v>
      </c>
      <c r="S8" s="23" t="s">
        <v>31</v>
      </c>
      <c r="T8" s="13" t="s">
        <v>32</v>
      </c>
      <c r="U8" s="1"/>
      <c r="V8" s="81" t="s">
        <v>19</v>
      </c>
    </row>
    <row r="9" spans="1:24" s="20" customFormat="1" ht="13.5" thickBot="1">
      <c r="A9" s="75"/>
      <c r="B9" s="76"/>
      <c r="C9" s="78"/>
      <c r="D9" s="80"/>
      <c r="E9" s="25" t="s">
        <v>44</v>
      </c>
      <c r="F9" s="25" t="s">
        <v>33</v>
      </c>
      <c r="G9" s="25" t="s">
        <v>44</v>
      </c>
      <c r="H9" s="28" t="s">
        <v>34</v>
      </c>
      <c r="I9" s="25" t="s">
        <v>45</v>
      </c>
      <c r="J9" s="25" t="s">
        <v>35</v>
      </c>
      <c r="K9" s="26" t="s">
        <v>45</v>
      </c>
      <c r="L9" s="26" t="s">
        <v>34</v>
      </c>
      <c r="M9" s="25" t="s">
        <v>46</v>
      </c>
      <c r="N9" s="25" t="s">
        <v>36</v>
      </c>
      <c r="O9" s="25" t="s">
        <v>46</v>
      </c>
      <c r="P9" s="26" t="s">
        <v>34</v>
      </c>
      <c r="Q9" s="25" t="s">
        <v>47</v>
      </c>
      <c r="R9" s="25" t="s">
        <v>37</v>
      </c>
      <c r="S9" s="25" t="s">
        <v>47</v>
      </c>
      <c r="T9" s="14" t="s">
        <v>34</v>
      </c>
      <c r="U9" s="1"/>
      <c r="V9" s="82"/>
    </row>
    <row r="10" spans="1:24" s="4" customFormat="1" ht="14.1" customHeight="1">
      <c r="A10" s="51"/>
      <c r="B10" s="46"/>
      <c r="C10" s="19"/>
      <c r="D10" s="22"/>
      <c r="E10" s="22"/>
      <c r="F10" s="22"/>
      <c r="G10" s="22"/>
      <c r="H10" s="8"/>
      <c r="I10" s="22"/>
      <c r="J10" s="22"/>
      <c r="K10" s="22"/>
      <c r="L10" s="8"/>
      <c r="M10" s="22"/>
      <c r="N10" s="22"/>
      <c r="O10" s="22"/>
      <c r="P10" s="22"/>
      <c r="Q10" s="22"/>
      <c r="R10" s="22"/>
      <c r="S10" s="22"/>
      <c r="T10" s="8"/>
      <c r="U10" s="37"/>
      <c r="V10" s="61"/>
    </row>
    <row r="11" spans="1:24" s="4" customFormat="1" ht="14.1" customHeight="1">
      <c r="A11" s="9">
        <v>1</v>
      </c>
      <c r="B11" s="10"/>
      <c r="C11" s="11" t="s">
        <v>14</v>
      </c>
      <c r="D11" s="31"/>
      <c r="E11" s="31">
        <v>2303336</v>
      </c>
      <c r="F11" s="31">
        <v>210285</v>
      </c>
      <c r="G11" s="31">
        <v>210285</v>
      </c>
      <c r="H11" s="21">
        <f>G11/E11</f>
        <v>9.1295842204524219E-2</v>
      </c>
      <c r="I11" s="31">
        <v>1853336</v>
      </c>
      <c r="J11" s="31">
        <f>+K11-G11</f>
        <v>330272</v>
      </c>
      <c r="K11" s="31">
        <v>540557</v>
      </c>
      <c r="L11" s="21">
        <f>+K11/I11</f>
        <v>0.29166702637837932</v>
      </c>
      <c r="M11" s="31"/>
      <c r="N11" s="31">
        <f>+O11-K11</f>
        <v>-540557</v>
      </c>
      <c r="O11" s="31"/>
      <c r="P11" s="12" t="e">
        <f>+O11/M11</f>
        <v>#DIV/0!</v>
      </c>
      <c r="Q11" s="31"/>
      <c r="R11" s="31">
        <f>+S11-O11</f>
        <v>0</v>
      </c>
      <c r="S11" s="31"/>
      <c r="T11" s="21" t="e">
        <f>+S11/Q11</f>
        <v>#DIV/0!</v>
      </c>
      <c r="U11" s="1"/>
      <c r="V11" s="3"/>
    </row>
    <row r="12" spans="1:24" s="4" customFormat="1" ht="14.1" customHeight="1">
      <c r="A12" s="9">
        <v>1</v>
      </c>
      <c r="B12" s="10" t="s">
        <v>0</v>
      </c>
      <c r="C12" s="38" t="s">
        <v>38</v>
      </c>
      <c r="D12" s="31"/>
      <c r="E12" s="31">
        <v>55</v>
      </c>
      <c r="F12" s="31"/>
      <c r="G12" s="31"/>
      <c r="H12" s="21"/>
      <c r="I12" s="31">
        <v>55</v>
      </c>
      <c r="J12" s="31"/>
      <c r="K12" s="31"/>
      <c r="L12" s="21"/>
      <c r="M12" s="31"/>
      <c r="N12" s="31"/>
      <c r="O12" s="31"/>
      <c r="P12" s="12"/>
      <c r="Q12" s="31"/>
      <c r="R12" s="31"/>
      <c r="S12" s="31"/>
      <c r="T12" s="21"/>
      <c r="U12" s="39"/>
      <c r="V12" s="3"/>
    </row>
    <row r="13" spans="1:24" s="4" customFormat="1" ht="48">
      <c r="A13" s="9">
        <v>1</v>
      </c>
      <c r="B13" s="10" t="s">
        <v>0</v>
      </c>
      <c r="C13" s="32" t="s">
        <v>42</v>
      </c>
      <c r="D13" s="31"/>
      <c r="E13" s="31">
        <f>1068644+1234692</f>
        <v>2303336</v>
      </c>
      <c r="F13" s="31">
        <v>210285</v>
      </c>
      <c r="G13" s="31">
        <v>210285</v>
      </c>
      <c r="H13" s="21">
        <f t="shared" ref="H13" si="0">G13/E13</f>
        <v>9.1295842204524219E-2</v>
      </c>
      <c r="I13" s="31">
        <f>1068644+784692</f>
        <v>1853336</v>
      </c>
      <c r="J13" s="31">
        <f>+K13-G13</f>
        <v>326399</v>
      </c>
      <c r="K13" s="31">
        <v>536684</v>
      </c>
      <c r="L13" s="21">
        <f>+K13/I13</f>
        <v>0.28957728118376808</v>
      </c>
      <c r="M13" s="31"/>
      <c r="N13" s="31">
        <f>+O13-K13</f>
        <v>-536684</v>
      </c>
      <c r="O13" s="31"/>
      <c r="P13" s="12" t="e">
        <f>+O13/M13</f>
        <v>#DIV/0!</v>
      </c>
      <c r="Q13" s="31"/>
      <c r="R13" s="31">
        <f>+S13-O13</f>
        <v>0</v>
      </c>
      <c r="S13" s="31"/>
      <c r="T13" s="21" t="e">
        <f>+S13/Q13</f>
        <v>#DIV/0!</v>
      </c>
      <c r="U13" s="39"/>
      <c r="V13" s="3"/>
    </row>
    <row r="14" spans="1:24" s="4" customFormat="1" ht="14.1" customHeight="1">
      <c r="A14" s="9"/>
      <c r="B14" s="10"/>
      <c r="C14" s="11"/>
      <c r="D14" s="31"/>
      <c r="E14" s="31"/>
      <c r="F14" s="31"/>
      <c r="G14" s="31"/>
      <c r="H14" s="6"/>
      <c r="I14" s="31"/>
      <c r="J14" s="31"/>
      <c r="K14" s="31"/>
      <c r="L14" s="6"/>
      <c r="M14" s="31"/>
      <c r="N14" s="31"/>
      <c r="O14" s="31"/>
      <c r="P14" s="31"/>
      <c r="Q14" s="31"/>
      <c r="R14" s="31"/>
      <c r="S14" s="31"/>
      <c r="T14" s="6"/>
      <c r="U14" s="1"/>
      <c r="V14" s="3"/>
    </row>
    <row r="15" spans="1:24" s="4" customFormat="1" ht="14.1" customHeight="1">
      <c r="A15" s="9">
        <v>2</v>
      </c>
      <c r="B15" s="10"/>
      <c r="C15" s="11" t="s">
        <v>15</v>
      </c>
      <c r="D15" s="31"/>
      <c r="E15" s="31">
        <v>6753498</v>
      </c>
      <c r="F15" s="31">
        <v>405088</v>
      </c>
      <c r="G15" s="31">
        <v>405088</v>
      </c>
      <c r="H15" s="21">
        <f>G15/E15</f>
        <v>5.9981953056031115E-2</v>
      </c>
      <c r="I15" s="31">
        <v>6753498</v>
      </c>
      <c r="J15" s="31">
        <f>+K15-G15</f>
        <v>621037</v>
      </c>
      <c r="K15" s="31">
        <v>1026125</v>
      </c>
      <c r="L15" s="21">
        <f>+K15/I15</f>
        <v>0.15193977994810987</v>
      </c>
      <c r="M15" s="31"/>
      <c r="N15" s="31">
        <f>+O15-K15</f>
        <v>-1026125</v>
      </c>
      <c r="O15" s="31"/>
      <c r="P15" s="12" t="e">
        <f>+O15/M15</f>
        <v>#DIV/0!</v>
      </c>
      <c r="Q15" s="31"/>
      <c r="R15" s="31">
        <f>+S15-O15</f>
        <v>0</v>
      </c>
      <c r="S15" s="31"/>
      <c r="T15" s="21" t="e">
        <f>+S15/Q15</f>
        <v>#DIV/0!</v>
      </c>
      <c r="U15" s="1"/>
      <c r="V15" s="3"/>
    </row>
    <row r="16" spans="1:24" s="4" customFormat="1" ht="14.1" customHeight="1">
      <c r="A16" s="9">
        <v>2</v>
      </c>
      <c r="B16" s="10"/>
      <c r="C16" s="11" t="s">
        <v>25</v>
      </c>
      <c r="D16" s="31"/>
      <c r="E16" s="31">
        <v>5970620</v>
      </c>
      <c r="F16" s="31">
        <v>389959</v>
      </c>
      <c r="G16" s="31">
        <v>389959</v>
      </c>
      <c r="H16" s="21">
        <f>G16/E16</f>
        <v>6.5312982571324257E-2</v>
      </c>
      <c r="I16" s="31">
        <v>5970620</v>
      </c>
      <c r="J16" s="31">
        <f>+K16-G16</f>
        <v>544359</v>
      </c>
      <c r="K16" s="31">
        <v>934318</v>
      </c>
      <c r="L16" s="21">
        <f>+K16/I16</f>
        <v>0.15648592608472822</v>
      </c>
      <c r="M16" s="31"/>
      <c r="N16" s="31">
        <f>+O16-K16</f>
        <v>-934318</v>
      </c>
      <c r="O16" s="31"/>
      <c r="P16" s="12" t="e">
        <f>+O16/M16</f>
        <v>#DIV/0!</v>
      </c>
      <c r="Q16" s="31"/>
      <c r="R16" s="31">
        <f>+S16-O16</f>
        <v>0</v>
      </c>
      <c r="S16" s="31"/>
      <c r="T16" s="21" t="e">
        <f>+S16/Q16</f>
        <v>#DIV/0!</v>
      </c>
      <c r="U16" s="1"/>
      <c r="V16" s="3"/>
      <c r="X16" s="2"/>
    </row>
    <row r="17" spans="1:22" s="4" customFormat="1" ht="14.1" customHeight="1">
      <c r="A17" s="9"/>
      <c r="B17" s="10"/>
      <c r="C17" s="11"/>
      <c r="D17" s="31"/>
      <c r="E17" s="31"/>
      <c r="F17" s="31"/>
      <c r="G17" s="31"/>
      <c r="H17" s="6"/>
      <c r="I17" s="31"/>
      <c r="J17" s="31"/>
      <c r="K17" s="31"/>
      <c r="L17" s="6"/>
      <c r="M17" s="31"/>
      <c r="N17" s="31"/>
      <c r="O17" s="31"/>
      <c r="P17" s="31"/>
      <c r="Q17" s="31"/>
      <c r="R17" s="31"/>
      <c r="S17" s="31"/>
      <c r="T17" s="6"/>
      <c r="U17" s="1"/>
      <c r="V17" s="3"/>
    </row>
    <row r="18" spans="1:22" s="4" customFormat="1" ht="14.1" customHeight="1">
      <c r="A18" s="9">
        <v>3</v>
      </c>
      <c r="B18" s="10"/>
      <c r="C18" s="11" t="s">
        <v>48</v>
      </c>
      <c r="D18" s="31"/>
      <c r="E18" s="31">
        <v>300100</v>
      </c>
      <c r="F18" s="31">
        <v>0</v>
      </c>
      <c r="G18" s="31">
        <v>0</v>
      </c>
      <c r="H18" s="21">
        <f>G18/E18</f>
        <v>0</v>
      </c>
      <c r="I18" s="31">
        <v>300100</v>
      </c>
      <c r="J18" s="31">
        <f>+K18-G18</f>
        <v>0</v>
      </c>
      <c r="K18" s="31">
        <v>0</v>
      </c>
      <c r="L18" s="21">
        <f>+K18/I18</f>
        <v>0</v>
      </c>
      <c r="M18" s="31"/>
      <c r="N18" s="31"/>
      <c r="O18" s="31"/>
      <c r="P18" s="31"/>
      <c r="Q18" s="31"/>
      <c r="R18" s="31"/>
      <c r="S18" s="31"/>
      <c r="T18" s="6"/>
      <c r="U18" s="1"/>
      <c r="V18" s="3"/>
    </row>
    <row r="19" spans="1:22" s="4" customFormat="1" ht="14.1" customHeight="1">
      <c r="A19" s="9"/>
      <c r="B19" s="10"/>
      <c r="C19" s="11"/>
      <c r="D19" s="31"/>
      <c r="E19" s="31"/>
      <c r="F19" s="31"/>
      <c r="G19" s="31"/>
      <c r="H19" s="6"/>
      <c r="I19" s="31"/>
      <c r="J19" s="31"/>
      <c r="K19" s="31"/>
      <c r="L19" s="6"/>
      <c r="M19" s="31"/>
      <c r="N19" s="31"/>
      <c r="O19" s="31"/>
      <c r="P19" s="31"/>
      <c r="Q19" s="31"/>
      <c r="R19" s="31"/>
      <c r="S19" s="31"/>
      <c r="T19" s="6"/>
      <c r="U19" s="1"/>
      <c r="V19" s="3"/>
    </row>
    <row r="20" spans="1:22" s="4" customFormat="1" ht="14.1" customHeight="1">
      <c r="A20" s="9">
        <v>4</v>
      </c>
      <c r="B20" s="10"/>
      <c r="C20" s="62" t="s">
        <v>41</v>
      </c>
      <c r="D20" s="31"/>
      <c r="E20" s="31">
        <v>32712860</v>
      </c>
      <c r="F20" s="31">
        <v>4029895</v>
      </c>
      <c r="G20" s="31">
        <v>4029895</v>
      </c>
      <c r="H20" s="21">
        <f>G20/E20</f>
        <v>0.1231899320328458</v>
      </c>
      <c r="I20" s="31">
        <v>32712860</v>
      </c>
      <c r="J20" s="31">
        <f>+K20-G20</f>
        <v>3867653</v>
      </c>
      <c r="K20" s="31">
        <v>7897548</v>
      </c>
      <c r="L20" s="21">
        <f>+K20/I20</f>
        <v>0.24142028547794353</v>
      </c>
      <c r="M20" s="31"/>
      <c r="N20" s="31">
        <f>+O20-K20</f>
        <v>-7897548</v>
      </c>
      <c r="O20" s="31"/>
      <c r="P20" s="12" t="e">
        <f>+O20/M20</f>
        <v>#DIV/0!</v>
      </c>
      <c r="Q20" s="31"/>
      <c r="R20" s="31">
        <f>+S20-O20</f>
        <v>0</v>
      </c>
      <c r="S20" s="31"/>
      <c r="T20" s="21" t="e">
        <f>+S20/Q20</f>
        <v>#DIV/0!</v>
      </c>
      <c r="U20" s="1"/>
      <c r="V20" s="3"/>
    </row>
    <row r="21" spans="1:22" s="4" customFormat="1" ht="14.1" customHeight="1">
      <c r="A21" s="9"/>
      <c r="B21" s="10"/>
      <c r="C21" s="11"/>
      <c r="D21" s="31"/>
      <c r="E21" s="31"/>
      <c r="F21" s="31"/>
      <c r="G21" s="31"/>
      <c r="H21" s="21"/>
      <c r="I21" s="31"/>
      <c r="J21" s="31"/>
      <c r="K21" s="31"/>
      <c r="L21" s="21"/>
      <c r="M21" s="31"/>
      <c r="N21" s="31"/>
      <c r="O21" s="31"/>
      <c r="P21" s="12"/>
      <c r="Q21" s="31"/>
      <c r="R21" s="31"/>
      <c r="S21" s="31"/>
      <c r="T21" s="21"/>
      <c r="U21" s="1"/>
      <c r="V21" s="3"/>
    </row>
    <row r="22" spans="1:22" s="4" customFormat="1" ht="14.1" customHeight="1" thickBot="1">
      <c r="A22" s="40"/>
      <c r="B22" s="41"/>
      <c r="C22" s="63"/>
      <c r="D22" s="30"/>
      <c r="E22" s="30"/>
      <c r="F22" s="30"/>
      <c r="G22" s="30"/>
      <c r="H22" s="64"/>
      <c r="I22" s="30"/>
      <c r="J22" s="30"/>
      <c r="K22" s="30"/>
      <c r="L22" s="64"/>
      <c r="M22" s="30"/>
      <c r="N22" s="30"/>
      <c r="O22" s="30"/>
      <c r="P22" s="65"/>
      <c r="Q22" s="30"/>
      <c r="R22" s="30"/>
      <c r="S22" s="30"/>
      <c r="T22" s="64"/>
      <c r="U22" s="1"/>
      <c r="V22" s="43"/>
    </row>
    <row r="23" spans="1:22" ht="12.75" customHeight="1">
      <c r="A23" s="36"/>
    </row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spans="2:24" ht="12.75" customHeight="1"/>
    <row r="34" spans="2:24" ht="12.75" customHeight="1"/>
    <row r="35" spans="2:24" ht="12.75" customHeight="1"/>
    <row r="36" spans="2:24" ht="12.75" customHeight="1"/>
    <row r="37" spans="2:24" ht="12.75" customHeight="1"/>
    <row r="38" spans="2:24" s="49" customFormat="1" ht="12.75" customHeight="1">
      <c r="B38" s="50"/>
      <c r="C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8"/>
      <c r="W38" s="18"/>
      <c r="X38" s="18"/>
    </row>
    <row r="39" spans="2:24" s="49" customFormat="1" ht="12.75" customHeight="1">
      <c r="B39" s="50"/>
      <c r="C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8"/>
      <c r="W39" s="18"/>
      <c r="X39" s="18"/>
    </row>
    <row r="40" spans="2:24" s="49" customFormat="1" ht="12.75" customHeight="1">
      <c r="B40" s="50"/>
      <c r="C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8"/>
      <c r="W40" s="18"/>
      <c r="X40" s="18"/>
    </row>
    <row r="41" spans="2:24" s="49" customFormat="1" ht="12.75" customHeight="1">
      <c r="B41" s="50"/>
      <c r="C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8"/>
      <c r="W41" s="18"/>
      <c r="X41" s="18"/>
    </row>
    <row r="42" spans="2:24" s="49" customFormat="1" ht="12.75" customHeight="1">
      <c r="B42" s="50"/>
      <c r="C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8"/>
      <c r="W42" s="18"/>
      <c r="X42" s="18"/>
    </row>
    <row r="43" spans="2:24" s="49" customFormat="1" ht="12.75" customHeight="1">
      <c r="B43" s="50"/>
      <c r="C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8"/>
      <c r="W43" s="18"/>
      <c r="X43" s="18"/>
    </row>
    <row r="44" spans="2:24" s="49" customFormat="1" ht="12.75" customHeight="1">
      <c r="B44" s="50"/>
      <c r="C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8"/>
      <c r="W44" s="18"/>
      <c r="X44" s="18"/>
    </row>
    <row r="45" spans="2:24" s="49" customFormat="1" ht="12.75" customHeight="1">
      <c r="B45" s="50"/>
      <c r="C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8"/>
      <c r="W45" s="18"/>
      <c r="X45" s="18"/>
    </row>
    <row r="46" spans="2:24" s="49" customFormat="1" ht="12.75" customHeight="1">
      <c r="B46" s="50"/>
      <c r="C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8"/>
      <c r="W46" s="18"/>
      <c r="X46" s="18"/>
    </row>
    <row r="47" spans="2:24" s="49" customFormat="1" ht="12.75" customHeight="1">
      <c r="B47" s="50"/>
      <c r="C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8"/>
      <c r="W47" s="18"/>
      <c r="X47" s="18"/>
    </row>
    <row r="48" spans="2:24" s="49" customFormat="1" ht="12.75" customHeight="1">
      <c r="B48" s="50"/>
      <c r="C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8"/>
      <c r="W48" s="18"/>
      <c r="X48" s="18"/>
    </row>
    <row r="49" spans="2:24" s="49" customFormat="1" ht="12.75" customHeight="1">
      <c r="B49" s="50"/>
      <c r="C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8"/>
      <c r="W49" s="18"/>
      <c r="X49" s="18"/>
    </row>
    <row r="50" spans="2:24" s="49" customFormat="1" ht="12.75" customHeight="1">
      <c r="B50" s="50"/>
      <c r="C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8"/>
      <c r="W50" s="18"/>
      <c r="X50" s="18"/>
    </row>
    <row r="51" spans="2:24" s="49" customFormat="1" ht="12.75" customHeight="1">
      <c r="B51" s="50"/>
      <c r="C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8"/>
      <c r="W51" s="18"/>
      <c r="X51" s="18"/>
    </row>
    <row r="52" spans="2:24" s="49" customFormat="1" ht="12.75" customHeight="1">
      <c r="B52" s="50"/>
      <c r="C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8"/>
      <c r="W52" s="18"/>
      <c r="X52" s="18"/>
    </row>
    <row r="53" spans="2:24" s="49" customFormat="1" ht="12.75" customHeight="1">
      <c r="B53" s="50"/>
      <c r="C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8"/>
      <c r="W53" s="18"/>
      <c r="X53" s="18"/>
    </row>
    <row r="54" spans="2:24" s="49" customFormat="1" ht="12.75" customHeight="1">
      <c r="B54" s="50"/>
      <c r="C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8"/>
      <c r="W54" s="18"/>
      <c r="X54" s="18"/>
    </row>
    <row r="55" spans="2:24" s="49" customFormat="1" ht="12.75" customHeight="1">
      <c r="B55" s="50"/>
      <c r="C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8"/>
      <c r="W55" s="18"/>
      <c r="X55" s="18"/>
    </row>
    <row r="56" spans="2:24" s="49" customFormat="1" ht="12.75" customHeight="1">
      <c r="B56" s="50"/>
      <c r="C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18"/>
      <c r="W56" s="18"/>
      <c r="X56" s="18"/>
    </row>
    <row r="57" spans="2:24" s="49" customFormat="1" ht="12.75" customHeight="1">
      <c r="B57" s="50"/>
      <c r="C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18"/>
      <c r="W57" s="18"/>
      <c r="X57" s="18"/>
    </row>
    <row r="58" spans="2:24" s="49" customFormat="1" ht="12.75" customHeight="1">
      <c r="B58" s="50"/>
      <c r="C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18"/>
      <c r="W58" s="18"/>
      <c r="X58" s="18"/>
    </row>
    <row r="59" spans="2:24" s="49" customFormat="1" ht="12.75" customHeight="1">
      <c r="B59" s="50"/>
      <c r="C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18"/>
      <c r="W59" s="18"/>
      <c r="X59" s="18"/>
    </row>
    <row r="60" spans="2:24" s="49" customFormat="1" ht="12.75" customHeight="1">
      <c r="B60" s="50"/>
      <c r="C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18"/>
      <c r="W60" s="18"/>
      <c r="X60" s="18"/>
    </row>
    <row r="61" spans="2:24" s="49" customFormat="1" ht="12.75" customHeight="1">
      <c r="B61" s="50"/>
      <c r="C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18"/>
      <c r="W61" s="18"/>
      <c r="X61" s="18"/>
    </row>
    <row r="62" spans="2:24" s="49" customFormat="1" ht="12.75" customHeight="1">
      <c r="B62" s="50"/>
      <c r="C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18"/>
      <c r="W62" s="18"/>
      <c r="X62" s="18"/>
    </row>
  </sheetData>
  <mergeCells count="6">
    <mergeCell ref="A1:V1"/>
    <mergeCell ref="A2:V2"/>
    <mergeCell ref="A8:B9"/>
    <mergeCell ref="C8:C9"/>
    <mergeCell ref="D8:D9"/>
    <mergeCell ref="V8:V9"/>
  </mergeCells>
  <printOptions horizontalCentered="1"/>
  <pageMargins left="0.11811023622047245" right="0" top="0.74803149606299213" bottom="0.74803149606299213" header="0" footer="0"/>
  <pageSetup paperSize="14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aafeea-9d28-4011-99b9-8775a5a1c861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9CD82314D75C4E94FD37EC1645BE74" ma:contentTypeVersion="10" ma:contentTypeDescription="Crear nuevo documento." ma:contentTypeScope="" ma:versionID="f70fd57502b86de77c10c2970768d019">
  <xsd:schema xmlns:xsd="http://www.w3.org/2001/XMLSchema" xmlns:xs="http://www.w3.org/2001/XMLSchema" xmlns:p="http://schemas.microsoft.com/office/2006/metadata/properties" xmlns:ns2="dad70a93-54ca-4a57-b0ba-77bc4c6ab23f" xmlns:ns3="96aafeea-9d28-4011-99b9-8775a5a1c861" targetNamespace="http://schemas.microsoft.com/office/2006/metadata/properties" ma:root="true" ma:fieldsID="5fa1bcee4d4b51a0e8cc697574690502" ns2:_="" ns3:_="">
    <xsd:import namespace="dad70a93-54ca-4a57-b0ba-77bc4c6ab23f"/>
    <xsd:import namespace="96aafeea-9d28-4011-99b9-8775a5a1c8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d70a93-54ca-4a57-b0ba-77bc4c6ab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afeea-9d28-4011-99b9-8775a5a1c86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DEC8D3-524F-4CD0-8B10-E8BA965B266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dad70a93-54ca-4a57-b0ba-77bc4c6ab23f"/>
    <ds:schemaRef ds:uri="http://purl.org/dc/terms/"/>
    <ds:schemaRef ds:uri="http://purl.org/dc/dcmitype/"/>
    <ds:schemaRef ds:uri="http://schemas.openxmlformats.org/package/2006/metadata/core-properties"/>
    <ds:schemaRef ds:uri="96aafeea-9d28-4011-99b9-8775a5a1c861"/>
  </ds:schemaRefs>
</ds:datastoreItem>
</file>

<file path=customXml/itemProps2.xml><?xml version="1.0" encoding="utf-8"?>
<ds:datastoreItem xmlns:ds="http://schemas.openxmlformats.org/officeDocument/2006/customXml" ds:itemID="{A8FA8380-D39F-4721-B8C4-B79CD8A259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d70a93-54ca-4a57-b0ba-77bc4c6ab23f"/>
    <ds:schemaRef ds:uri="96aafeea-9d28-4011-99b9-8775a5a1c8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6140B2-002E-4384-996D-3A86B8F72F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11 01</vt:lpstr>
      <vt:lpstr>11 02</vt:lpstr>
      <vt:lpstr>11 50</vt:lpstr>
      <vt:lpstr>'11 01'!Área_de_impresión</vt:lpstr>
      <vt:lpstr>'11 02'!Área_de_impresión</vt:lpstr>
      <vt:lpstr>'11 50'!Área_de_impresión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vlopez</dc:creator>
  <cp:lastModifiedBy>Segundo Toledo</cp:lastModifiedBy>
  <cp:lastPrinted>2019-04-29T19:39:16Z</cp:lastPrinted>
  <dcterms:created xsi:type="dcterms:W3CDTF">2005-08-25T16:29:21Z</dcterms:created>
  <dcterms:modified xsi:type="dcterms:W3CDTF">2022-08-17T12:40:04Z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0x010100F99CD82314D75C4E94FD37EC1645BE74</vt:lpwstr>
  </property>
  <property fmtid="{D5CDD505-2E9C-101B-9397-08002B2CF9AE}" pid="3" name="Order">
    <vt:r8>358400</vt:r8>
  </property>
  <property fmtid="{D5CDD505-2E9C-101B-9397-08002B2CF9AE}" pid="4" name="ComplianceAssetId">
    <vt:lpwstr/>
  </property>
</Properties>
</file>