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2/LEY/Glosa Númericas - Cecilia Román/"/>
    </mc:Choice>
  </mc:AlternateContent>
  <xr:revisionPtr revIDLastSave="2843" documentId="8_{DF940FBA-16DD-410A-8922-136B0A788C41}" xr6:coauthVersionLast="47" xr6:coauthVersionMax="47" xr10:uidLastSave="{9CC51149-011C-45DE-806F-A46548134CA1}"/>
  <bookViews>
    <workbookView xWindow="-20610" yWindow="-120" windowWidth="20730" windowHeight="11160" tabRatio="802" activeTab="2" xr2:uid="{00000000-000D-0000-FFFF-FFFF00000000}"/>
  </bookViews>
  <sheets>
    <sheet name="11 01" sheetId="25" r:id="rId1"/>
    <sheet name="11 02" sheetId="26" r:id="rId2"/>
    <sheet name="11 50" sheetId="70" r:id="rId3"/>
  </sheets>
  <definedNames>
    <definedName name="_xlnm.Print_Area" localSheetId="0">'11 01'!$A$1:$V$34</definedName>
    <definedName name="_xlnm.Print_Area" localSheetId="1">'11 02'!$A$1:$V$25</definedName>
    <definedName name="_xlnm.Print_Area" localSheetId="2">'11 50'!$A$1:$V$23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70" l="1"/>
  <c r="N18" i="70"/>
  <c r="I13" i="70" l="1"/>
  <c r="J18" i="70"/>
  <c r="I22" i="26"/>
  <c r="I18" i="25"/>
  <c r="I17" i="25"/>
  <c r="E22" i="26"/>
  <c r="E17" i="25"/>
  <c r="E13" i="70"/>
  <c r="L18" i="70"/>
  <c r="H18" i="70"/>
  <c r="E18" i="25"/>
  <c r="D18" i="25"/>
  <c r="T20" i="70"/>
  <c r="R20" i="70"/>
  <c r="P20" i="70"/>
  <c r="N20" i="70"/>
  <c r="L20" i="70"/>
  <c r="J20" i="70"/>
  <c r="H20" i="70"/>
  <c r="T16" i="70"/>
  <c r="R16" i="70"/>
  <c r="P16" i="70"/>
  <c r="N16" i="70"/>
  <c r="L16" i="70"/>
  <c r="J16" i="70"/>
  <c r="H16" i="70"/>
  <c r="T15" i="70"/>
  <c r="R15" i="70"/>
  <c r="P15" i="70"/>
  <c r="N15" i="70"/>
  <c r="L15" i="70"/>
  <c r="J15" i="70"/>
  <c r="H15" i="70"/>
  <c r="T13" i="70"/>
  <c r="R13" i="70"/>
  <c r="P13" i="70"/>
  <c r="N13" i="70"/>
  <c r="L13" i="70"/>
  <c r="J13" i="70"/>
  <c r="H13" i="70"/>
  <c r="T11" i="70"/>
  <c r="R11" i="70"/>
  <c r="P11" i="70"/>
  <c r="N11" i="70"/>
  <c r="L11" i="70"/>
  <c r="J11" i="70"/>
  <c r="H11" i="70"/>
  <c r="L16" i="26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L25" i="25"/>
  <c r="J25" i="25"/>
  <c r="H25" i="25"/>
  <c r="J20" i="25"/>
  <c r="J15" i="25"/>
  <c r="J16" i="25"/>
  <c r="H18" i="25"/>
  <c r="P16" i="25"/>
  <c r="R15" i="25"/>
  <c r="P18" i="25"/>
  <c r="L20" i="25"/>
  <c r="L18" i="25"/>
  <c r="H15" i="25"/>
  <c r="R20" i="25"/>
  <c r="T25" i="25"/>
  <c r="R25" i="25"/>
  <c r="T31" i="25"/>
  <c r="R31" i="25"/>
  <c r="P31" i="25"/>
  <c r="N31" i="25"/>
  <c r="N25" i="25"/>
  <c r="P25" i="25"/>
  <c r="J31" i="25"/>
  <c r="H31" i="25"/>
  <c r="L31" i="25"/>
  <c r="T18" i="25"/>
  <c r="R18" i="25"/>
  <c r="N18" i="25"/>
  <c r="J18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L15" i="25"/>
  <c r="P20" i="25"/>
  <c r="N16" i="25"/>
  <c r="N15" i="25"/>
  <c r="P15" i="25"/>
  <c r="L16" i="25"/>
  <c r="N20" i="25"/>
  <c r="H20" i="25"/>
  <c r="H16" i="25"/>
</calcChain>
</file>

<file path=xl/sharedStrings.xml><?xml version="1.0" encoding="utf-8"?>
<sst xmlns="http://schemas.openxmlformats.org/spreadsheetml/2006/main" count="171" uniqueCount="50">
  <si>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</si>
  <si>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</si>
  <si>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</si>
  <si>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</si>
  <si>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</si>
  <si>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</si>
  <si>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</si>
  <si>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</si>
  <si>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</si>
  <si>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</si>
  <si>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</si>
  <si>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</si>
  <si>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</si>
  <si>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</si>
  <si>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</si>
  <si>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</si>
  <si>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</si>
  <si>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</si>
  <si>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</si>
  <si>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</si>
  <si>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</si>
  <si>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</si>
  <si>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</si>
  <si>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</si>
  <si>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</si>
  <si>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</si>
  <si>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</si>
  <si>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</si>
  <si>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</si>
  <si>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</si>
  <si>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</si>
  <si>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</si>
  <si>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</si>
  <si>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</si>
  <si>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</si>
  <si>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</si>
  <si>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</si>
  <si>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</si>
  <si>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</si>
  <si>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</si>
  <si>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</si>
  <si>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</si>
  <si>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</si>
  <si>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>PROGRAMA 50: JUNTA NACIONAL DE JARDINES INFANTILES FET - Covid - 19</t>
  </si>
  <si>
    <t>al 31.03.22</t>
  </si>
  <si>
    <t>al 30.06.22</t>
  </si>
  <si>
    <t>al 30.09.22</t>
  </si>
  <si>
    <t>al 31.12.22</t>
  </si>
  <si>
    <t>Servicios Locales de Educación Pública</t>
  </si>
  <si>
    <t xml:space="preserve">             INFORME DE GLOSAS DE MONTOS MAXIMOS AUTORIZADOS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</si>
</sst>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0"/>
    <numFmt numFmtId="169" formatCode="#,##0_ ;[Red]\-#,##0\ 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1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0" fontId="10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3" xfId="0" quotePrefix="1" applyNumberFormat="1" applyFont="1" applyBorder="1" applyAlignment="1">
      <alignment horizontal="center" vertical="center"/>
    </xf>
    <xf numFmtId="3" fontId="10" fillId="0" borderId="27" xfId="0" quotePrefix="1" applyNumberFormat="1" applyFont="1" applyBorder="1" applyAlignment="1">
      <alignment horizontal="center" vertical="center"/>
    </xf>
    <xf numFmtId="3" fontId="10" fillId="0" borderId="24" xfId="0" quotePrefix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left"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0" fontId="10" fillId="0" borderId="12" xfId="0" applyNumberFormat="1" applyFont="1" applyBorder="1" applyAlignment="1">
      <alignment vertical="center"/>
    </xf>
    <xf numFmtId="10" fontId="10" fillId="0" borderId="13" xfId="0" applyNumberFormat="1" applyFont="1" applyBorder="1" applyAlignment="1">
      <alignment vertical="center"/>
    </xf>
    <xf numFmtId="0" fontId="10" fillId="0" borderId="12" xfId="0" quotePrefix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3" fontId="10" fillId="0" borderId="22" xfId="0" applyNumberFormat="1" applyFont="1" applyBorder="1" applyAlignment="1">
      <alignment horizontal="center" vertical="center"/>
    </xf>
    <xf numFmtId="3" fontId="10" fillId="0" borderId="25" xfId="0" quotePrefix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0" fontId="10" fillId="0" borderId="19" xfId="0" applyNumberFormat="1" applyFont="1" applyBorder="1" applyAlignment="1">
      <alignment vertical="center"/>
    </xf>
    <xf numFmtId="10" fontId="10" fillId="0" borderId="18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164" fontId="10" fillId="0" borderId="8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9" fontId="10" fillId="0" borderId="0" xfId="0" applyNumberFormat="1" applyFont="1"/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11" fillId="0" borderId="0" xfId="0" quotePrefix="1" applyFont="1" applyAlignment="1" applyProtection="1">
      <alignment horizontal="left"/>
      <protection locked="0"/>
    </xf>
    <xf numFmtId="164" fontId="11" fillId="0" borderId="0" xfId="0" applyNumberFormat="1" applyFont="1"/>
    <xf numFmtId="0" fontId="10" fillId="0" borderId="30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10" fontId="10" fillId="0" borderId="16" xfId="0" applyNumberFormat="1" applyFont="1" applyBorder="1" applyAlignment="1">
      <alignment vertical="center"/>
    </xf>
    <xf numFmtId="10" fontId="10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center"/>
    </xf>
    <xf numFmtId="164" fontId="11" fillId="0" borderId="0" xfId="0" quotePrefix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0" fillId="0" borderId="3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14">
    <cellStyle name="Millares [0] 2" xfId="13" xr:uid="{6809EF6D-1CBC-4298-9032-EA24C2D82BE0}"/>
    <cellStyle name="Millares [0] 2 2" xfId="27" xr:uid="{D9FA0E9D-90BB-40AA-A72B-2843276A3FC9}"/>
    <cellStyle name="Millares [0] 2 2 2" xfId="55" xr:uid="{404A60FF-E69A-44A2-BE0F-5149EF801A12}"/>
    <cellStyle name="Millares [0] 2 2 2 2" xfId="111" xr:uid="{18027D16-DE5A-4563-933B-4F8C9073C2D9}"/>
    <cellStyle name="Millares [0] 2 2 3" xfId="83" xr:uid="{11324996-07DC-44B6-8F5A-D0A9587907A9}"/>
    <cellStyle name="Millares [0] 2 3" xfId="41" xr:uid="{0783B5E8-D7E3-4CB7-B259-C9373AD4790A}"/>
    <cellStyle name="Millares [0] 2 3 2" xfId="97" xr:uid="{8CCB1A55-C87F-4B7C-AC95-84760F7C8F9A}"/>
    <cellStyle name="Millares [0] 2 4" xfId="69" xr:uid="{DE7B67C8-9D33-4721-A944-B3090265FBAB}"/>
    <cellStyle name="Millares [0] 3" xfId="20" xr:uid="{C49CA1A5-254E-4D60-8B73-46AB6E4F9693}"/>
    <cellStyle name="Millares [0] 3 2" xfId="48" xr:uid="{B18699F4-9778-49F0-A3CA-F273C59B95B3}"/>
    <cellStyle name="Millares [0] 3 2 2" xfId="104" xr:uid="{BC50B081-F661-4648-B67C-33208367C069}"/>
    <cellStyle name="Millares [0] 3 3" xfId="76" xr:uid="{FD5EB983-A6D8-4EC9-A2CC-3547A274927A}"/>
    <cellStyle name="Millares [0] 4" xfId="34" xr:uid="{F1DAD971-3DDE-4FBF-93C8-19AAD09AB1E1}"/>
    <cellStyle name="Millares [0] 4 2" xfId="90" xr:uid="{B8E76EB6-2561-4069-923F-548001FFD8C1}"/>
    <cellStyle name="Millares [0] 5" xfId="62" xr:uid="{0C28D0C7-BF2D-4AE6-9585-FB2A7E497826}"/>
    <cellStyle name="Normal" xfId="0" builtinId="0"/>
    <cellStyle name="Normal 2" xfId="1" xr:uid="{E8040926-2C9E-4148-8844-E34FB7FAFF56}"/>
    <cellStyle name="Normal 2 2" xfId="2" xr:uid="{609B606C-E622-48EF-AE93-316B228BFB3C}"/>
    <cellStyle name="Normal 3" xfId="3" xr:uid="{17BC445B-E6EC-4449-BA40-00B52631A99E}"/>
    <cellStyle name="Normal 3 2" xfId="5" xr:uid="{52C76B2D-AE89-470C-9F7F-26062B23F851}"/>
    <cellStyle name="Normal 3 2 2" xfId="8" xr:uid="{F6170AE9-87D5-4B42-BC8A-9020AB0DE6BC}"/>
    <cellStyle name="Normal 3 2 2 2" xfId="15" xr:uid="{95B57892-066A-4B0B-BD9A-1C4360F3D099}"/>
    <cellStyle name="Normal 3 2 2 2 2" xfId="29" xr:uid="{2DEF79A2-00FE-4DB8-BE22-FC388571C00C}"/>
    <cellStyle name="Normal 3 2 2 2 2 2" xfId="57" xr:uid="{2863B55B-24E5-4133-A228-F29846CB9DEF}"/>
    <cellStyle name="Normal 3 2 2 2 2 2 2" xfId="113" xr:uid="{61D5A5D3-9868-42EF-B94D-D006F333F6E6}"/>
    <cellStyle name="Normal 3 2 2 2 2 3" xfId="85" xr:uid="{986AE107-42C1-42E4-A539-B961AD80842C}"/>
    <cellStyle name="Normal 3 2 2 2 3" xfId="43" xr:uid="{D0323CFF-E0B9-426B-B7D8-02D2AA99484E}"/>
    <cellStyle name="Normal 3 2 2 2 3 2" xfId="99" xr:uid="{E647AC84-68D8-48B9-94D8-EEA38599A45D}"/>
    <cellStyle name="Normal 3 2 2 2 4" xfId="71" xr:uid="{7EC2DCB5-3C36-4FD2-90D2-7673867E944B}"/>
    <cellStyle name="Normal 3 2 2 3" xfId="22" xr:uid="{1FDBB115-0416-40FE-8EA0-17473992B976}"/>
    <cellStyle name="Normal 3 2 2 3 2" xfId="50" xr:uid="{65CAB605-D139-4FFB-B559-0932BC66E04A}"/>
    <cellStyle name="Normal 3 2 2 3 2 2" xfId="106" xr:uid="{C274EC2D-3677-4064-917B-94B8580677BB}"/>
    <cellStyle name="Normal 3 2 2 3 3" xfId="78" xr:uid="{E03D372C-30E8-4097-9447-F44C0F93595A}"/>
    <cellStyle name="Normal 3 2 2 4" xfId="36" xr:uid="{B5A1BE74-6078-4B74-A69A-591C4032E605}"/>
    <cellStyle name="Normal 3 2 2 4 2" xfId="92" xr:uid="{1321014E-01FE-48F2-8D5E-82A34451C9C5}"/>
    <cellStyle name="Normal 3 2 2 5" xfId="64" xr:uid="{42229578-72E3-446A-A4E5-2E055741D352}"/>
    <cellStyle name="Normal 3 2 3" xfId="11" xr:uid="{9D74EA18-4080-460E-83DA-EA5A2D0258A6}"/>
    <cellStyle name="Normal 3 2 3 2" xfId="25" xr:uid="{8FBA18DB-010A-43BA-BB29-C827D5D625E1}"/>
    <cellStyle name="Normal 3 2 3 2 2" xfId="53" xr:uid="{8879CA42-6974-4BCA-877A-7E26559CC3BC}"/>
    <cellStyle name="Normal 3 2 3 2 2 2" xfId="109" xr:uid="{D3CB403E-BEC5-48C2-BEAF-0A50BA5BAB92}"/>
    <cellStyle name="Normal 3 2 3 2 3" xfId="81" xr:uid="{E5BE0BA6-2C71-43EE-9BCD-3BEE49E71A94}"/>
    <cellStyle name="Normal 3 2 3 3" xfId="39" xr:uid="{C65FF12E-2E44-4D97-8077-7214C7569C9C}"/>
    <cellStyle name="Normal 3 2 3 3 2" xfId="95" xr:uid="{81DB92C9-0824-493F-A02F-45313D5D65C9}"/>
    <cellStyle name="Normal 3 2 3 4" xfId="67" xr:uid="{C5A76717-6B98-420A-8E48-68B931E3BF2A}"/>
    <cellStyle name="Normal 3 2 4" xfId="18" xr:uid="{AF8D73C5-02C1-400A-97F0-6487F25763FC}"/>
    <cellStyle name="Normal 3 2 4 2" xfId="46" xr:uid="{2EB21AA9-3158-41DD-8095-FBE3E727DDE8}"/>
    <cellStyle name="Normal 3 2 4 2 2" xfId="102" xr:uid="{D6EDE825-64C4-4377-AA87-2E7A011A01D8}"/>
    <cellStyle name="Normal 3 2 4 3" xfId="74" xr:uid="{B5EB6495-F9CB-4B82-BE96-92666AA3249C}"/>
    <cellStyle name="Normal 3 2 5" xfId="32" xr:uid="{9135573A-2408-4D23-92E2-E2F7F006C7B3}"/>
    <cellStyle name="Normal 3 2 5 2" xfId="88" xr:uid="{C2EF3D5F-CCA8-41FA-87FF-D89AA5F6A32B}"/>
    <cellStyle name="Normal 3 2 6" xfId="60" xr:uid="{1E96633C-99CB-4C91-90A3-51EC75144B32}"/>
    <cellStyle name="Normal 3 3" xfId="9" xr:uid="{5B658C46-844F-4E5A-8427-051714D3B8D9}"/>
    <cellStyle name="Normal 3 3 2" xfId="23" xr:uid="{9114E6EE-4AB6-46B7-8DB7-F6E3A5581542}"/>
    <cellStyle name="Normal 3 3 2 2" xfId="51" xr:uid="{D5584A1D-FB62-4872-A00B-FD920DFF3879}"/>
    <cellStyle name="Normal 3 3 2 2 2" xfId="107" xr:uid="{ACCCBF1B-D0A4-449E-8F02-08BEB85E2DF8}"/>
    <cellStyle name="Normal 3 3 2 3" xfId="79" xr:uid="{5C28EB04-E1AB-4A07-8992-3A877C9FD991}"/>
    <cellStyle name="Normal 3 3 3" xfId="37" xr:uid="{10CFB0FA-9A80-4068-8F87-ED6445C057A6}"/>
    <cellStyle name="Normal 3 3 3 2" xfId="93" xr:uid="{D84A0C11-044A-4545-89A7-63FA2DC69C44}"/>
    <cellStyle name="Normal 3 3 4" xfId="65" xr:uid="{727047D7-F713-4D75-BF41-9B26175A37CC}"/>
    <cellStyle name="Normal 3 4" xfId="16" xr:uid="{C8541548-F564-473E-8DA8-B6714362034F}"/>
    <cellStyle name="Normal 3 4 2" xfId="44" xr:uid="{2E3446DD-0A1C-411B-BE74-F653533C245A}"/>
    <cellStyle name="Normal 3 4 2 2" xfId="100" xr:uid="{B215E9A6-708E-43D1-90D1-C55F6277DA54}"/>
    <cellStyle name="Normal 3 4 3" xfId="72" xr:uid="{039AC257-61CD-48E9-9388-C3FCE7AA889E}"/>
    <cellStyle name="Normal 3 5" xfId="7" xr:uid="{04A0483F-8E4C-452A-A1B5-A3A8C93FCBFE}"/>
    <cellStyle name="Normal 3 5 2" xfId="14" xr:uid="{C03DC14B-647B-433D-90A2-EFA62C01E46F}"/>
    <cellStyle name="Normal 3 5 2 2" xfId="28" xr:uid="{88BD648A-D074-44AF-9915-37FA5C83F169}"/>
    <cellStyle name="Normal 3 5 2 2 2" xfId="56" xr:uid="{29D0DEF6-B53F-435D-B1D5-1C66BC6114B1}"/>
    <cellStyle name="Normal 3 5 2 2 2 2" xfId="112" xr:uid="{52B6B62F-3F2A-427B-A39C-D5B53CAD78BA}"/>
    <cellStyle name="Normal 3 5 2 2 3" xfId="84" xr:uid="{5268F9B0-6755-4BF3-8397-2777EDFDF310}"/>
    <cellStyle name="Normal 3 5 2 3" xfId="42" xr:uid="{B61066F0-004C-49F7-AF04-9C593CFB2651}"/>
    <cellStyle name="Normal 3 5 2 3 2" xfId="98" xr:uid="{2694FDD7-DDF3-44DF-8173-E06E9CDA6DA5}"/>
    <cellStyle name="Normal 3 5 2 4" xfId="70" xr:uid="{47D1BA84-72B4-4604-88C8-D082A31CFD18}"/>
    <cellStyle name="Normal 3 5 3" xfId="21" xr:uid="{EB0E7E4A-9C06-4B96-B74F-0924577E41EB}"/>
    <cellStyle name="Normal 3 5 3 2" xfId="49" xr:uid="{35E6556E-D3FE-43CD-A377-DF79FC1CBDFE}"/>
    <cellStyle name="Normal 3 5 3 2 2" xfId="105" xr:uid="{A0BB681E-9917-4F64-8824-D41B25F86BC2}"/>
    <cellStyle name="Normal 3 5 3 3" xfId="77" xr:uid="{87AF1FB1-FCE4-4874-AA3E-820BD997289B}"/>
    <cellStyle name="Normal 3 5 4" xfId="35" xr:uid="{B4F15A82-D890-4BD0-84DA-C34A4E8D0222}"/>
    <cellStyle name="Normal 3 5 4 2" xfId="91" xr:uid="{A8D23BD0-7336-4FB6-BCB1-D2444FE91CA5}"/>
    <cellStyle name="Normal 3 5 5" xfId="63" xr:uid="{C144F3A7-D097-48B1-A1F9-1792A8B29897}"/>
    <cellStyle name="Normal 3 6" xfId="30" xr:uid="{A1D2105B-5E1C-4382-95BE-2B317C787256}"/>
    <cellStyle name="Normal 3 6 2" xfId="86" xr:uid="{C6705B34-0D9A-40F8-BC6A-6E41A63982D4}"/>
    <cellStyle name="Normal 3 7" xfId="58" xr:uid="{DB658A31-1636-44F6-BAF7-E64CC28EA9D7}"/>
    <cellStyle name="Normal 4" xfId="4" xr:uid="{98ED1AA9-D178-47C3-901F-2B48DE8B1365}"/>
    <cellStyle name="Normal 4 2" xfId="6" xr:uid="{5A85781A-6F14-4471-8030-7DE9CDA539FE}"/>
    <cellStyle name="Normal 4 2 2" xfId="12" xr:uid="{03282B7D-30A0-4C03-9FBF-09610721C339}"/>
    <cellStyle name="Normal 4 2 2 2" xfId="26" xr:uid="{14097207-CF13-41FD-B4A0-C27ED52441E8}"/>
    <cellStyle name="Normal 4 2 2 2 2" xfId="54" xr:uid="{9D9C9D1B-9A50-4396-BD0A-9BCA12B39568}"/>
    <cellStyle name="Normal 4 2 2 2 2 2" xfId="110" xr:uid="{5ED1CCBE-945F-4A7D-A3B3-7FD7B519A22E}"/>
    <cellStyle name="Normal 4 2 2 2 3" xfId="82" xr:uid="{86A10C35-1121-462D-B483-8CAD836E0AC9}"/>
    <cellStyle name="Normal 4 2 2 3" xfId="40" xr:uid="{84D030F0-64E3-4F49-B66E-AB3353005227}"/>
    <cellStyle name="Normal 4 2 2 3 2" xfId="96" xr:uid="{CB59FF3C-10D3-43C2-898C-1E0894CEFF8D}"/>
    <cellStyle name="Normal 4 2 2 4" xfId="68" xr:uid="{83A0ED77-C6FC-43ED-AE6C-5957E6961423}"/>
    <cellStyle name="Normal 4 2 3" xfId="19" xr:uid="{6A1F5181-63C9-4C94-9FE7-B9CAF6CF1B72}"/>
    <cellStyle name="Normal 4 2 3 2" xfId="47" xr:uid="{0CCE2949-6D95-408C-808F-7FCF4808343E}"/>
    <cellStyle name="Normal 4 2 3 2 2" xfId="103" xr:uid="{D461FE4E-8D98-4209-99C6-6E24F07571CE}"/>
    <cellStyle name="Normal 4 2 3 3" xfId="75" xr:uid="{5C5FA157-3656-4D23-9E3F-8BB137A3BB03}"/>
    <cellStyle name="Normal 4 2 4" xfId="33" xr:uid="{38B4D14E-40C8-45E3-9E56-E003C6054382}"/>
    <cellStyle name="Normal 4 2 4 2" xfId="89" xr:uid="{B04A3121-2746-4EE2-AAA6-D276C7EBE290}"/>
    <cellStyle name="Normal 4 2 5" xfId="61" xr:uid="{57B3CB2C-FA63-4C4D-947B-A60E2D816A3A}"/>
    <cellStyle name="Normal 4 3" xfId="10" xr:uid="{363F400D-C9B8-4BD8-A822-03A368F2ECC7}"/>
    <cellStyle name="Normal 4 3 2" xfId="24" xr:uid="{7CA35394-4555-44D1-88FD-9327DB65CB40}"/>
    <cellStyle name="Normal 4 3 2 2" xfId="52" xr:uid="{7AE4E94D-ADFD-45A3-9D4E-DA768644F9CA}"/>
    <cellStyle name="Normal 4 3 2 2 2" xfId="108" xr:uid="{B90A88CE-A496-4C28-B30D-1C00EBC87117}"/>
    <cellStyle name="Normal 4 3 2 3" xfId="80" xr:uid="{7DB22AFA-97F9-46DC-A214-6E4C436D4313}"/>
    <cellStyle name="Normal 4 3 3" xfId="38" xr:uid="{065E3CE9-CC13-4E4C-9283-DB03D0A37AD4}"/>
    <cellStyle name="Normal 4 3 3 2" xfId="94" xr:uid="{7137261A-9636-45F8-BB91-A49E950469BF}"/>
    <cellStyle name="Normal 4 3 4" xfId="66" xr:uid="{73A0518E-6E8F-4787-8432-35117C1D80EE}"/>
    <cellStyle name="Normal 4 4" xfId="17" xr:uid="{E89C6111-75E2-4937-8CB1-F83F34A09F3B}"/>
    <cellStyle name="Normal 4 4 2" xfId="45" xr:uid="{B9784E67-39D1-4BB1-879F-2A35EB4F3C7C}"/>
    <cellStyle name="Normal 4 4 2 2" xfId="101" xr:uid="{7615587E-4F13-4D22-AD7D-99D3966DE7EE}"/>
    <cellStyle name="Normal 4 4 3" xfId="73" xr:uid="{859E4D75-F21B-4C75-834B-BA052201D5CD}"/>
    <cellStyle name="Normal 4 5" xfId="31" xr:uid="{F9FFA954-3232-444D-9539-A45266DF2132}"/>
    <cellStyle name="Normal 4 5 2" xfId="87" xr:uid="{9C4F13AF-29C7-4F5A-8F51-7CFAB9218450}"/>
    <cellStyle name="Normal 4 6" xfId="59" xr:uid="{1B82FB39-C0B3-497F-BCDB-BD70D56C39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3"/>
  <sheetViews>
    <sheetView workbookViewId="0">
      <selection activeCell="N18" sqref="N18:O18"/>
    </sheetView>
  </sheetViews>
  <sheetFormatPr baseColWidth="10" defaultColWidth="11.44140625" defaultRowHeight="11.4" x14ac:dyDescent="0.2"/>
  <cols>
    <col min="1" max="1" width="5.6640625" style="47" customWidth="1"/>
    <col min="2" max="2" width="5.6640625" style="48" customWidth="1"/>
    <col min="3" max="3" width="53.6640625" style="46" customWidth="1"/>
    <col min="4" max="4" width="13.6640625" style="49" customWidth="1"/>
    <col min="5" max="8" width="13.6640625" style="49" hidden="1" customWidth="1"/>
    <col min="9" max="12" width="15.6640625" style="49" hidden="1" customWidth="1"/>
    <col min="13" max="16" width="15.6640625" style="49" customWidth="1"/>
    <col min="17" max="20" width="15.6640625" style="49" hidden="1" customWidth="1"/>
    <col min="21" max="21" width="1" style="49" customWidth="1"/>
    <col min="22" max="22" width="45.6640625" style="46" customWidth="1"/>
    <col min="23" max="23" width="11.44140625" style="46"/>
    <col min="24" max="24" width="16.6640625" style="46" customWidth="1"/>
    <col min="25" max="16384" width="11.44140625" style="46"/>
  </cols>
  <sheetData>
    <row r="1" spans="1:23" s="1" customFormat="1" ht="12.75" customHeight="1" x14ac:dyDescent="0.25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3" s="1" customFormat="1" ht="12.75" customHeight="1" x14ac:dyDescent="0.25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3" s="1" customFormat="1" ht="12.75" customHeight="1" x14ac:dyDescent="0.25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3" ht="12.75" customHeight="1" x14ac:dyDescent="0.25">
      <c r="A4" s="33" t="s">
        <v>20</v>
      </c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5"/>
    </row>
    <row r="5" spans="1:23" ht="12.75" customHeight="1" x14ac:dyDescent="0.25">
      <c r="A5" s="33" t="s">
        <v>21</v>
      </c>
      <c r="B5" s="34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5"/>
    </row>
    <row r="6" spans="1:23" ht="12.75" customHeight="1" x14ac:dyDescent="0.25">
      <c r="A6" s="60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</row>
    <row r="7" spans="1:23" s="1" customFormat="1" ht="12.75" customHeight="1" thickBot="1" x14ac:dyDescent="0.3">
      <c r="A7" s="7"/>
      <c r="B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customFormat="1" ht="13.2" x14ac:dyDescent="0.25">
      <c r="A8" s="71" t="s">
        <v>24</v>
      </c>
      <c r="B8" s="72"/>
      <c r="C8" s="75" t="s">
        <v>7</v>
      </c>
      <c r="D8" s="77" t="s">
        <v>5</v>
      </c>
      <c r="E8" s="9" t="s">
        <v>6</v>
      </c>
      <c r="F8" s="9" t="s">
        <v>26</v>
      </c>
      <c r="G8" s="9" t="s">
        <v>31</v>
      </c>
      <c r="H8" s="10" t="s">
        <v>32</v>
      </c>
      <c r="I8" s="11" t="s">
        <v>6</v>
      </c>
      <c r="J8" s="9" t="s">
        <v>26</v>
      </c>
      <c r="K8" s="9" t="s">
        <v>31</v>
      </c>
      <c r="L8" s="12" t="s">
        <v>32</v>
      </c>
      <c r="M8" s="9" t="s">
        <v>6</v>
      </c>
      <c r="N8" s="9" t="s">
        <v>26</v>
      </c>
      <c r="O8" s="9" t="s">
        <v>31</v>
      </c>
      <c r="P8" s="12" t="s">
        <v>32</v>
      </c>
      <c r="Q8" s="9" t="s">
        <v>6</v>
      </c>
      <c r="R8" s="9" t="s">
        <v>26</v>
      </c>
      <c r="S8" s="9" t="s">
        <v>31</v>
      </c>
      <c r="T8" s="37" t="s">
        <v>32</v>
      </c>
      <c r="U8" s="5"/>
      <c r="V8" s="79" t="s">
        <v>19</v>
      </c>
    </row>
    <row r="9" spans="1:23" customFormat="1" ht="13.8" thickBot="1" x14ac:dyDescent="0.3">
      <c r="A9" s="73"/>
      <c r="B9" s="74"/>
      <c r="C9" s="76"/>
      <c r="D9" s="78"/>
      <c r="E9" s="13" t="s">
        <v>44</v>
      </c>
      <c r="F9" s="13" t="s">
        <v>33</v>
      </c>
      <c r="G9" s="13" t="s">
        <v>44</v>
      </c>
      <c r="H9" s="14" t="s">
        <v>34</v>
      </c>
      <c r="I9" s="15" t="s">
        <v>45</v>
      </c>
      <c r="J9" s="13" t="s">
        <v>35</v>
      </c>
      <c r="K9" s="15" t="s">
        <v>45</v>
      </c>
      <c r="L9" s="15" t="s">
        <v>34</v>
      </c>
      <c r="M9" s="13" t="s">
        <v>46</v>
      </c>
      <c r="N9" s="13" t="s">
        <v>36</v>
      </c>
      <c r="O9" s="13" t="s">
        <v>46</v>
      </c>
      <c r="P9" s="15" t="s">
        <v>34</v>
      </c>
      <c r="Q9" s="13" t="s">
        <v>47</v>
      </c>
      <c r="R9" s="13" t="s">
        <v>37</v>
      </c>
      <c r="S9" s="13" t="s">
        <v>47</v>
      </c>
      <c r="T9" s="38" t="s">
        <v>34</v>
      </c>
      <c r="U9" s="5"/>
      <c r="V9" s="80"/>
    </row>
    <row r="10" spans="1:23" s="1" customFormat="1" ht="14.1" customHeight="1" x14ac:dyDescent="0.25">
      <c r="A10" s="50"/>
      <c r="B10" s="39"/>
      <c r="C10" s="40"/>
      <c r="D10" s="16"/>
      <c r="E10" s="16"/>
      <c r="F10" s="16"/>
      <c r="G10" s="16"/>
      <c r="H10" s="17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7"/>
      <c r="U10" s="18"/>
      <c r="V10" s="61"/>
    </row>
    <row r="11" spans="1:23" s="1" customFormat="1" ht="14.1" customHeight="1" x14ac:dyDescent="0.25">
      <c r="A11" s="19">
        <v>1</v>
      </c>
      <c r="B11" s="20"/>
      <c r="C11" s="44" t="s">
        <v>17</v>
      </c>
      <c r="D11" s="22">
        <v>44</v>
      </c>
      <c r="E11" s="22">
        <v>44</v>
      </c>
      <c r="F11" s="22"/>
      <c r="G11" s="22"/>
      <c r="H11" s="23"/>
      <c r="I11" s="22">
        <v>44</v>
      </c>
      <c r="J11" s="22"/>
      <c r="K11" s="22"/>
      <c r="L11" s="23"/>
      <c r="M11" s="22">
        <v>44</v>
      </c>
      <c r="N11" s="22"/>
      <c r="O11" s="22"/>
      <c r="P11" s="22"/>
      <c r="Q11" s="22"/>
      <c r="R11" s="22"/>
      <c r="S11" s="22"/>
      <c r="T11" s="23"/>
      <c r="U11" s="5"/>
      <c r="V11" s="24"/>
    </row>
    <row r="12" spans="1:23" s="1" customFormat="1" ht="14.1" customHeight="1" x14ac:dyDescent="0.25">
      <c r="A12" s="19"/>
      <c r="B12" s="20"/>
      <c r="C12" s="44"/>
      <c r="D12" s="22"/>
      <c r="E12" s="22"/>
      <c r="F12" s="22"/>
      <c r="G12" s="22"/>
      <c r="H12" s="23"/>
      <c r="I12" s="22"/>
      <c r="J12" s="22"/>
      <c r="K12" s="22"/>
      <c r="L12" s="23"/>
      <c r="M12" s="22"/>
      <c r="N12" s="22"/>
      <c r="O12" s="22"/>
      <c r="P12" s="22"/>
      <c r="Q12" s="22"/>
      <c r="R12" s="22"/>
      <c r="S12" s="22"/>
      <c r="T12" s="23"/>
      <c r="U12" s="5"/>
      <c r="V12" s="24"/>
    </row>
    <row r="13" spans="1:23" s="1" customFormat="1" ht="14.1" customHeight="1" x14ac:dyDescent="0.25">
      <c r="A13" s="19">
        <v>3</v>
      </c>
      <c r="B13" s="20"/>
      <c r="C13" s="44" t="s">
        <v>14</v>
      </c>
      <c r="D13" s="22">
        <v>239164809</v>
      </c>
      <c r="E13" s="22">
        <v>239164809</v>
      </c>
      <c r="F13" s="22">
        <v>61901261</v>
      </c>
      <c r="G13" s="22">
        <v>61901261</v>
      </c>
      <c r="H13" s="26">
        <f>G13/E13</f>
        <v>0.2588226138235914</v>
      </c>
      <c r="I13" s="22">
        <v>239164809</v>
      </c>
      <c r="J13" s="22">
        <f>+K13-G13</f>
        <v>68063581</v>
      </c>
      <c r="K13" s="22">
        <v>129964842</v>
      </c>
      <c r="L13" s="26">
        <f>+K13/I13</f>
        <v>0.54341122568747147</v>
      </c>
      <c r="M13" s="22">
        <v>239164809</v>
      </c>
      <c r="N13" s="22">
        <f>+O13-K13</f>
        <v>70675249</v>
      </c>
      <c r="O13" s="22">
        <v>200640091</v>
      </c>
      <c r="P13" s="25">
        <f>+O13/M13</f>
        <v>0.83891978857140304</v>
      </c>
      <c r="Q13" s="22"/>
      <c r="R13" s="22">
        <f>+S13-O13</f>
        <v>-200640091</v>
      </c>
      <c r="S13" s="22"/>
      <c r="T13" s="26" t="e">
        <f>+S13/Q13</f>
        <v>#DIV/0!</v>
      </c>
      <c r="U13" s="5"/>
      <c r="V13" s="24"/>
    </row>
    <row r="14" spans="1:23" s="1" customFormat="1" ht="14.1" customHeight="1" x14ac:dyDescent="0.25">
      <c r="A14" s="19">
        <v>3</v>
      </c>
      <c r="B14" s="20" t="s">
        <v>0</v>
      </c>
      <c r="C14" s="44" t="s">
        <v>8</v>
      </c>
      <c r="D14" s="22">
        <v>18848</v>
      </c>
      <c r="E14" s="22">
        <v>18848</v>
      </c>
      <c r="F14" s="22"/>
      <c r="G14" s="22"/>
      <c r="H14" s="23"/>
      <c r="I14" s="22">
        <v>18848</v>
      </c>
      <c r="J14" s="22"/>
      <c r="K14" s="22"/>
      <c r="L14" s="23"/>
      <c r="M14" s="22">
        <v>18848</v>
      </c>
      <c r="N14" s="22"/>
      <c r="O14" s="22"/>
      <c r="P14" s="22"/>
      <c r="Q14" s="22"/>
      <c r="R14" s="22"/>
      <c r="S14" s="22"/>
      <c r="T14" s="23"/>
      <c r="U14" s="5"/>
      <c r="V14" s="24"/>
    </row>
    <row r="15" spans="1:23" s="1" customFormat="1" ht="14.1" customHeight="1" x14ac:dyDescent="0.25">
      <c r="A15" s="19">
        <v>3</v>
      </c>
      <c r="B15" s="20" t="s">
        <v>1</v>
      </c>
      <c r="C15" s="44" t="s">
        <v>9</v>
      </c>
      <c r="D15" s="22">
        <v>232302</v>
      </c>
      <c r="E15" s="22">
        <v>232302</v>
      </c>
      <c r="F15" s="22">
        <v>43844</v>
      </c>
      <c r="G15" s="22">
        <v>43844</v>
      </c>
      <c r="H15" s="26">
        <f t="shared" ref="H15:H21" si="0">G15/E15</f>
        <v>0.18873707501442089</v>
      </c>
      <c r="I15" s="22">
        <v>232302</v>
      </c>
      <c r="J15" s="22">
        <f>+K15-G15</f>
        <v>30195</v>
      </c>
      <c r="K15" s="22">
        <v>74039</v>
      </c>
      <c r="L15" s="26">
        <f>+K15/I15</f>
        <v>0.31871873681672996</v>
      </c>
      <c r="M15" s="22">
        <v>232302</v>
      </c>
      <c r="N15" s="22">
        <f>+O15-K15</f>
        <v>32471</v>
      </c>
      <c r="O15" s="22">
        <v>106510</v>
      </c>
      <c r="P15" s="25">
        <f>+O15/M15</f>
        <v>0.45849798968583999</v>
      </c>
      <c r="Q15" s="22"/>
      <c r="R15" s="22">
        <f>+S15-O15</f>
        <v>-106510</v>
      </c>
      <c r="S15" s="22"/>
      <c r="T15" s="26" t="e">
        <f>+S15/Q15</f>
        <v>#DIV/0!</v>
      </c>
      <c r="U15" s="5"/>
      <c r="V15" s="24"/>
      <c r="W15" s="6"/>
    </row>
    <row r="16" spans="1:23" s="1" customFormat="1" ht="14.1" customHeight="1" x14ac:dyDescent="0.25">
      <c r="A16" s="19">
        <v>3</v>
      </c>
      <c r="B16" s="20" t="s">
        <v>2</v>
      </c>
      <c r="C16" s="44" t="s">
        <v>10</v>
      </c>
      <c r="D16" s="22">
        <v>620892</v>
      </c>
      <c r="E16" s="22">
        <v>620892</v>
      </c>
      <c r="F16" s="22">
        <v>72634</v>
      </c>
      <c r="G16" s="22">
        <v>72634</v>
      </c>
      <c r="H16" s="26">
        <f t="shared" si="0"/>
        <v>0.11698330788607358</v>
      </c>
      <c r="I16" s="22">
        <v>620892</v>
      </c>
      <c r="J16" s="22">
        <f>+K16-G16</f>
        <v>208394</v>
      </c>
      <c r="K16" s="22">
        <v>281028</v>
      </c>
      <c r="L16" s="26">
        <f>+K16/I16</f>
        <v>0.45261977928528635</v>
      </c>
      <c r="M16" s="22">
        <v>620892</v>
      </c>
      <c r="N16" s="22">
        <f>+O16-K16</f>
        <v>196107</v>
      </c>
      <c r="O16" s="22">
        <v>477135</v>
      </c>
      <c r="P16" s="25">
        <f>+O16/M16</f>
        <v>0.76846697976459677</v>
      </c>
      <c r="Q16" s="22"/>
      <c r="R16" s="22">
        <f>+S16-O16</f>
        <v>-477135</v>
      </c>
      <c r="S16" s="22"/>
      <c r="T16" s="26" t="e">
        <f>+S16/Q16</f>
        <v>#DIV/0!</v>
      </c>
      <c r="U16" s="5"/>
      <c r="V16" s="24"/>
      <c r="W16" s="6"/>
    </row>
    <row r="17" spans="1:25" s="1" customFormat="1" ht="14.1" customHeight="1" x14ac:dyDescent="0.25">
      <c r="A17" s="19">
        <v>3</v>
      </c>
      <c r="B17" s="20" t="s">
        <v>3</v>
      </c>
      <c r="C17" s="21" t="s">
        <v>38</v>
      </c>
      <c r="D17" s="22">
        <v>178</v>
      </c>
      <c r="E17" s="22">
        <f>178+63</f>
        <v>241</v>
      </c>
      <c r="F17" s="22"/>
      <c r="G17" s="22"/>
      <c r="H17" s="26"/>
      <c r="I17" s="22">
        <f>178+63</f>
        <v>241</v>
      </c>
      <c r="J17" s="22"/>
      <c r="K17" s="22"/>
      <c r="L17" s="26"/>
      <c r="M17" s="22">
        <v>241</v>
      </c>
      <c r="N17" s="22"/>
      <c r="O17" s="22"/>
      <c r="P17" s="25"/>
      <c r="Q17" s="22"/>
      <c r="R17" s="22"/>
      <c r="S17" s="22"/>
      <c r="T17" s="26"/>
      <c r="U17" s="6"/>
      <c r="V17" s="24"/>
    </row>
    <row r="18" spans="1:25" s="1" customFormat="1" ht="34.200000000000003" x14ac:dyDescent="0.25">
      <c r="A18" s="19">
        <v>3</v>
      </c>
      <c r="B18" s="20" t="s">
        <v>3</v>
      </c>
      <c r="C18" s="27" t="s">
        <v>42</v>
      </c>
      <c r="D18" s="22">
        <f>2467974+1113310</f>
        <v>3581284</v>
      </c>
      <c r="E18" s="22">
        <f>2467974+1113310</f>
        <v>3581284</v>
      </c>
      <c r="F18" s="22">
        <v>522399</v>
      </c>
      <c r="G18" s="22">
        <v>522399</v>
      </c>
      <c r="H18" s="26">
        <f t="shared" si="0"/>
        <v>0.14586919104991394</v>
      </c>
      <c r="I18" s="22">
        <f>2467974+1113310</f>
        <v>3581284</v>
      </c>
      <c r="J18" s="22">
        <f>+K18-G18</f>
        <v>890175</v>
      </c>
      <c r="K18" s="22">
        <v>1412574</v>
      </c>
      <c r="L18" s="26">
        <f>+K18/I18</f>
        <v>0.39443227624505622</v>
      </c>
      <c r="M18" s="22">
        <v>3581284</v>
      </c>
      <c r="N18" s="22">
        <f>+O18-K18</f>
        <v>913982</v>
      </c>
      <c r="O18" s="22">
        <v>2326556</v>
      </c>
      <c r="P18" s="25">
        <f>+O18/M18</f>
        <v>0.6496429772115252</v>
      </c>
      <c r="Q18" s="22"/>
      <c r="R18" s="22">
        <f>+S18-O18</f>
        <v>-2326556</v>
      </c>
      <c r="S18" s="22"/>
      <c r="T18" s="26" t="e">
        <f>+S18/Q18</f>
        <v>#DIV/0!</v>
      </c>
      <c r="U18" s="6"/>
      <c r="V18" s="24"/>
    </row>
    <row r="19" spans="1:25" s="1" customFormat="1" ht="14.1" customHeight="1" x14ac:dyDescent="0.25">
      <c r="A19" s="19">
        <v>3</v>
      </c>
      <c r="B19" s="20" t="s">
        <v>4</v>
      </c>
      <c r="C19" s="44" t="s">
        <v>12</v>
      </c>
      <c r="D19" s="22">
        <v>20</v>
      </c>
      <c r="E19" s="22">
        <v>20</v>
      </c>
      <c r="F19" s="22"/>
      <c r="G19" s="22"/>
      <c r="H19" s="23"/>
      <c r="I19" s="22">
        <v>20</v>
      </c>
      <c r="J19" s="22"/>
      <c r="K19" s="22"/>
      <c r="L19" s="23"/>
      <c r="M19" s="22">
        <v>20</v>
      </c>
      <c r="N19" s="22"/>
      <c r="O19" s="22"/>
      <c r="P19" s="22"/>
      <c r="Q19" s="22"/>
      <c r="R19" s="22"/>
      <c r="S19" s="22"/>
      <c r="T19" s="23"/>
      <c r="U19" s="5"/>
      <c r="V19" s="24"/>
      <c r="W19" s="6"/>
    </row>
    <row r="20" spans="1:25" s="1" customFormat="1" ht="14.1" customHeight="1" x14ac:dyDescent="0.25">
      <c r="A20" s="19">
        <v>3</v>
      </c>
      <c r="B20" s="20" t="s">
        <v>4</v>
      </c>
      <c r="C20" s="44" t="s">
        <v>11</v>
      </c>
      <c r="D20" s="22">
        <v>262211</v>
      </c>
      <c r="E20" s="22">
        <v>262211</v>
      </c>
      <c r="F20" s="22">
        <v>73113</v>
      </c>
      <c r="G20" s="22">
        <v>73113</v>
      </c>
      <c r="H20" s="26">
        <f t="shared" si="0"/>
        <v>0.2788326958060493</v>
      </c>
      <c r="I20" s="22">
        <v>262211</v>
      </c>
      <c r="J20" s="22">
        <f>+K20-G20</f>
        <v>49392</v>
      </c>
      <c r="K20" s="22">
        <v>122505</v>
      </c>
      <c r="L20" s="26">
        <f>+K20/I20</f>
        <v>0.46720007932542879</v>
      </c>
      <c r="M20" s="22">
        <v>262211</v>
      </c>
      <c r="N20" s="22">
        <f>+O20-K20</f>
        <v>54355</v>
      </c>
      <c r="O20" s="22">
        <v>176860</v>
      </c>
      <c r="P20" s="25">
        <f>+O20/M20</f>
        <v>0.67449496779311313</v>
      </c>
      <c r="Q20" s="22"/>
      <c r="R20" s="22">
        <f>+S20-O20</f>
        <v>-176860</v>
      </c>
      <c r="S20" s="22"/>
      <c r="T20" s="26" t="e">
        <f>+S20/Q20</f>
        <v>#DIV/0!</v>
      </c>
      <c r="U20" s="5"/>
      <c r="V20" s="24"/>
      <c r="W20" s="6"/>
    </row>
    <row r="21" spans="1:25" s="1" customFormat="1" ht="14.1" customHeight="1" x14ac:dyDescent="0.25">
      <c r="A21" s="19">
        <v>3</v>
      </c>
      <c r="B21" s="20" t="s">
        <v>16</v>
      </c>
      <c r="C21" s="44" t="s">
        <v>30</v>
      </c>
      <c r="D21" s="22">
        <v>19070390</v>
      </c>
      <c r="E21" s="22">
        <v>19070390</v>
      </c>
      <c r="F21" s="22">
        <v>21056</v>
      </c>
      <c r="G21" s="22">
        <v>21056</v>
      </c>
      <c r="H21" s="26">
        <f t="shared" si="0"/>
        <v>1.1041200520807387E-3</v>
      </c>
      <c r="I21" s="22">
        <v>19070390</v>
      </c>
      <c r="J21" s="22">
        <f>+K21-G21</f>
        <v>6275990</v>
      </c>
      <c r="K21" s="22">
        <v>6297046</v>
      </c>
      <c r="L21" s="26">
        <f>+K21/I21</f>
        <v>0.3302001689530209</v>
      </c>
      <c r="M21" s="22">
        <v>19070390</v>
      </c>
      <c r="N21" s="22">
        <f>+O21-K21</f>
        <v>5505482</v>
      </c>
      <c r="O21" s="22">
        <v>11802528</v>
      </c>
      <c r="P21" s="25">
        <f>+O21/M21</f>
        <v>0.61889284907125652</v>
      </c>
      <c r="Q21" s="22"/>
      <c r="R21" s="22">
        <f>+S21-O21</f>
        <v>-11802528</v>
      </c>
      <c r="S21" s="22"/>
      <c r="T21" s="26" t="e">
        <f>+S21/Q21</f>
        <v>#DIV/0!</v>
      </c>
      <c r="U21" s="5"/>
      <c r="V21" s="24"/>
      <c r="W21" s="6"/>
    </row>
    <row r="22" spans="1:25" s="1" customFormat="1" ht="14.1" customHeight="1" x14ac:dyDescent="0.25">
      <c r="A22" s="19"/>
      <c r="B22" s="20"/>
      <c r="C22" s="44"/>
      <c r="D22" s="22"/>
      <c r="E22" s="22"/>
      <c r="F22" s="22"/>
      <c r="G22" s="22"/>
      <c r="H22" s="23"/>
      <c r="I22" s="22"/>
      <c r="J22" s="22"/>
      <c r="K22" s="22"/>
      <c r="L22" s="23"/>
      <c r="M22" s="22"/>
      <c r="N22" s="22"/>
      <c r="O22" s="22"/>
      <c r="P22" s="22"/>
      <c r="Q22" s="22"/>
      <c r="R22" s="22"/>
      <c r="S22" s="22"/>
      <c r="T22" s="23"/>
      <c r="U22" s="5"/>
      <c r="V22" s="24"/>
    </row>
    <row r="23" spans="1:25" s="1" customFormat="1" ht="14.1" customHeight="1" x14ac:dyDescent="0.25">
      <c r="A23" s="19">
        <v>4</v>
      </c>
      <c r="B23" s="20"/>
      <c r="C23" s="44" t="s">
        <v>15</v>
      </c>
      <c r="D23" s="22">
        <v>43367543</v>
      </c>
      <c r="E23" s="22">
        <v>43367543</v>
      </c>
      <c r="F23" s="22">
        <v>5236916</v>
      </c>
      <c r="G23" s="22">
        <v>5236916</v>
      </c>
      <c r="H23" s="26">
        <f>G23/E23</f>
        <v>0.1207565759489764</v>
      </c>
      <c r="I23" s="22">
        <v>43367543</v>
      </c>
      <c r="J23" s="22">
        <f>+K23-G23</f>
        <v>10283050</v>
      </c>
      <c r="K23" s="22">
        <v>15519966</v>
      </c>
      <c r="L23" s="26">
        <f>+K23/I23</f>
        <v>0.35787053926481377</v>
      </c>
      <c r="M23" s="22">
        <v>43367543</v>
      </c>
      <c r="N23" s="22">
        <f>+O23-K23</f>
        <v>12754720</v>
      </c>
      <c r="O23" s="22">
        <v>28274686</v>
      </c>
      <c r="P23" s="25">
        <f>+O23/M23</f>
        <v>0.65197804726912933</v>
      </c>
      <c r="Q23" s="22"/>
      <c r="R23" s="22">
        <f>+S23-O23</f>
        <v>-28274686</v>
      </c>
      <c r="S23" s="22"/>
      <c r="T23" s="26" t="e">
        <f>+S23/Q23</f>
        <v>#DIV/0!</v>
      </c>
      <c r="U23" s="5"/>
      <c r="V23" s="24"/>
      <c r="Y23" s="6"/>
    </row>
    <row r="24" spans="1:25" s="1" customFormat="1" ht="14.1" customHeight="1" x14ac:dyDescent="0.25">
      <c r="A24" s="19">
        <v>4</v>
      </c>
      <c r="B24" s="20" t="s">
        <v>0</v>
      </c>
      <c r="C24" s="44" t="s">
        <v>13</v>
      </c>
      <c r="D24" s="22">
        <v>1761705</v>
      </c>
      <c r="E24" s="22">
        <v>1761705</v>
      </c>
      <c r="F24" s="22">
        <v>0</v>
      </c>
      <c r="G24" s="22">
        <v>0</v>
      </c>
      <c r="H24" s="26">
        <f>G24/E24</f>
        <v>0</v>
      </c>
      <c r="I24" s="22">
        <v>1761705</v>
      </c>
      <c r="J24" s="22">
        <f>+K24-G24</f>
        <v>31472</v>
      </c>
      <c r="K24" s="22">
        <v>31472</v>
      </c>
      <c r="L24" s="26">
        <f>+K24/I24</f>
        <v>1.7864511935880296E-2</v>
      </c>
      <c r="M24" s="22">
        <v>1761705</v>
      </c>
      <c r="N24" s="22">
        <f>+O24-K24</f>
        <v>265686</v>
      </c>
      <c r="O24" s="22">
        <v>297158</v>
      </c>
      <c r="P24" s="25">
        <f>+O24/M24</f>
        <v>0.16867636749626072</v>
      </c>
      <c r="Q24" s="22"/>
      <c r="R24" s="22">
        <f>+S24-O24</f>
        <v>-297158</v>
      </c>
      <c r="S24" s="22"/>
      <c r="T24" s="26" t="e">
        <f>+S24/Q24</f>
        <v>#DIV/0!</v>
      </c>
      <c r="U24" s="5"/>
      <c r="V24" s="24"/>
      <c r="W24" s="6"/>
    </row>
    <row r="25" spans="1:25" s="1" customFormat="1" ht="14.1" customHeight="1" x14ac:dyDescent="0.25">
      <c r="A25" s="19">
        <v>4</v>
      </c>
      <c r="B25" s="20" t="s">
        <v>1</v>
      </c>
      <c r="C25" s="44" t="s">
        <v>25</v>
      </c>
      <c r="D25" s="22">
        <v>7760000</v>
      </c>
      <c r="E25" s="22">
        <v>7760000</v>
      </c>
      <c r="F25" s="22">
        <v>710632</v>
      </c>
      <c r="G25" s="22">
        <v>710632</v>
      </c>
      <c r="H25" s="26">
        <f>G25/E25</f>
        <v>9.1576288659793809E-2</v>
      </c>
      <c r="I25" s="22">
        <v>7760000</v>
      </c>
      <c r="J25" s="22">
        <f>+K25-G25</f>
        <v>1969834</v>
      </c>
      <c r="K25" s="22">
        <v>2680466</v>
      </c>
      <c r="L25" s="26">
        <f>+K25/I25</f>
        <v>0.34542087628865981</v>
      </c>
      <c r="M25" s="22">
        <v>7760000</v>
      </c>
      <c r="N25" s="22">
        <f>+O25-K25</f>
        <v>2348447</v>
      </c>
      <c r="O25" s="22">
        <v>5028913</v>
      </c>
      <c r="P25" s="25">
        <f>+O25/M25</f>
        <v>0.64805579896907217</v>
      </c>
      <c r="Q25" s="22"/>
      <c r="R25" s="22">
        <f>+S25-O25</f>
        <v>-5028913</v>
      </c>
      <c r="S25" s="22"/>
      <c r="T25" s="26" t="e">
        <f>+S25/Q25</f>
        <v>#DIV/0!</v>
      </c>
      <c r="U25" s="5"/>
      <c r="V25" s="24"/>
      <c r="X25" s="6"/>
    </row>
    <row r="26" spans="1:25" s="1" customFormat="1" ht="14.1" customHeight="1" x14ac:dyDescent="0.25">
      <c r="A26" s="19"/>
      <c r="B26" s="20"/>
      <c r="C26" s="44"/>
      <c r="D26" s="22"/>
      <c r="E26" s="22"/>
      <c r="F26" s="22"/>
      <c r="G26" s="22"/>
      <c r="H26" s="23"/>
      <c r="I26" s="22"/>
      <c r="J26" s="22"/>
      <c r="K26" s="22"/>
      <c r="L26" s="23"/>
      <c r="M26" s="22"/>
      <c r="N26" s="22"/>
      <c r="O26" s="22"/>
      <c r="P26" s="22"/>
      <c r="Q26" s="22"/>
      <c r="R26" s="22"/>
      <c r="S26" s="22"/>
      <c r="T26" s="23"/>
      <c r="U26" s="5"/>
      <c r="V26" s="24"/>
    </row>
    <row r="27" spans="1:25" s="1" customFormat="1" ht="14.1" customHeight="1" x14ac:dyDescent="0.25">
      <c r="A27" s="19">
        <v>5</v>
      </c>
      <c r="B27" s="20"/>
      <c r="C27" s="44" t="s">
        <v>18</v>
      </c>
      <c r="D27" s="22">
        <v>213651513</v>
      </c>
      <c r="E27" s="22">
        <v>213651513</v>
      </c>
      <c r="F27" s="22">
        <v>53083824</v>
      </c>
      <c r="G27" s="22">
        <v>53083824</v>
      </c>
      <c r="H27" s="26">
        <f>G27/E27</f>
        <v>0.24845985527844119</v>
      </c>
      <c r="I27" s="22">
        <v>213651513</v>
      </c>
      <c r="J27" s="22">
        <f>+K27-G27</f>
        <v>51537706</v>
      </c>
      <c r="K27" s="22">
        <v>104621530</v>
      </c>
      <c r="L27" s="26">
        <f>+K27/I27</f>
        <v>0.48968307563541569</v>
      </c>
      <c r="M27" s="22">
        <v>213651513</v>
      </c>
      <c r="N27" s="22">
        <f>+O27-K27</f>
        <v>58659919</v>
      </c>
      <c r="O27" s="22">
        <v>163281449</v>
      </c>
      <c r="P27" s="25">
        <f>+O27/M27</f>
        <v>0.76424195039517462</v>
      </c>
      <c r="Q27" s="22"/>
      <c r="R27" s="22">
        <f>+S27-O27</f>
        <v>-163281449</v>
      </c>
      <c r="S27" s="22"/>
      <c r="T27" s="26" t="e">
        <f>+S27/Q27</f>
        <v>#DIV/0!</v>
      </c>
      <c r="U27" s="5"/>
      <c r="V27" s="24"/>
    </row>
    <row r="28" spans="1:25" s="1" customFormat="1" ht="14.1" customHeight="1" x14ac:dyDescent="0.25">
      <c r="A28" s="19"/>
      <c r="B28" s="20"/>
      <c r="C28" s="44"/>
      <c r="D28" s="22"/>
      <c r="E28" s="22"/>
      <c r="F28" s="22"/>
      <c r="G28" s="22"/>
      <c r="H28" s="23"/>
      <c r="I28" s="22"/>
      <c r="J28" s="22"/>
      <c r="K28" s="22"/>
      <c r="L28" s="23"/>
      <c r="M28" s="22"/>
      <c r="N28" s="22"/>
      <c r="O28" s="22"/>
      <c r="P28" s="22"/>
      <c r="Q28" s="22"/>
      <c r="R28" s="22"/>
      <c r="S28" s="22"/>
      <c r="T28" s="23"/>
      <c r="U28" s="5"/>
      <c r="V28" s="24"/>
    </row>
    <row r="29" spans="1:25" s="1" customFormat="1" ht="14.1" customHeight="1" x14ac:dyDescent="0.25">
      <c r="A29" s="19">
        <v>6</v>
      </c>
      <c r="B29" s="20"/>
      <c r="C29" s="44" t="s">
        <v>40</v>
      </c>
      <c r="D29" s="22">
        <v>918041</v>
      </c>
      <c r="E29" s="22">
        <v>918041</v>
      </c>
      <c r="F29" s="22">
        <v>0</v>
      </c>
      <c r="G29" s="22">
        <v>0</v>
      </c>
      <c r="H29" s="26">
        <f>G29/E29</f>
        <v>0</v>
      </c>
      <c r="I29" s="22">
        <v>918041</v>
      </c>
      <c r="J29" s="22">
        <f>+K29-G29</f>
        <v>158804</v>
      </c>
      <c r="K29" s="22">
        <v>158804</v>
      </c>
      <c r="L29" s="26">
        <f>+K29/I29</f>
        <v>0.17298138100585922</v>
      </c>
      <c r="M29" s="22">
        <v>918041</v>
      </c>
      <c r="N29" s="22">
        <f>+O29-K29</f>
        <v>242611</v>
      </c>
      <c r="O29" s="22">
        <v>401415</v>
      </c>
      <c r="P29" s="25">
        <f>+O29/M29</f>
        <v>0.43725171315878048</v>
      </c>
      <c r="Q29" s="22"/>
      <c r="R29" s="22">
        <f>+S29-O29</f>
        <v>-401415</v>
      </c>
      <c r="S29" s="22"/>
      <c r="T29" s="26" t="e">
        <f>+S29/Q29</f>
        <v>#DIV/0!</v>
      </c>
      <c r="U29" s="5"/>
      <c r="V29" s="24"/>
    </row>
    <row r="30" spans="1:25" s="1" customFormat="1" ht="14.1" customHeight="1" x14ac:dyDescent="0.25">
      <c r="A30" s="19"/>
      <c r="B30" s="20"/>
      <c r="C30" s="44"/>
      <c r="D30" s="22"/>
      <c r="E30" s="22"/>
      <c r="F30" s="22"/>
      <c r="G30" s="22"/>
      <c r="H30" s="23"/>
      <c r="I30" s="22"/>
      <c r="J30" s="22"/>
      <c r="K30" s="22"/>
      <c r="L30" s="23"/>
      <c r="M30" s="22"/>
      <c r="N30" s="22"/>
      <c r="O30" s="22"/>
      <c r="P30" s="22"/>
      <c r="Q30" s="22"/>
      <c r="R30" s="22"/>
      <c r="S30" s="22"/>
      <c r="T30" s="23"/>
      <c r="U30" s="5"/>
      <c r="V30" s="24"/>
    </row>
    <row r="31" spans="1:25" s="1" customFormat="1" ht="14.1" customHeight="1" x14ac:dyDescent="0.25">
      <c r="A31" s="19">
        <v>7</v>
      </c>
      <c r="B31" s="20"/>
      <c r="C31" s="1" t="s">
        <v>41</v>
      </c>
      <c r="D31" s="22">
        <v>27982630</v>
      </c>
      <c r="E31" s="22">
        <v>27982630</v>
      </c>
      <c r="F31" s="22">
        <v>768553</v>
      </c>
      <c r="G31" s="22">
        <v>768553</v>
      </c>
      <c r="H31" s="26">
        <f>G31/E31</f>
        <v>2.7465359760680107E-2</v>
      </c>
      <c r="I31" s="22">
        <v>14982630</v>
      </c>
      <c r="J31" s="22">
        <f>+K31-G31</f>
        <v>464967</v>
      </c>
      <c r="K31" s="22">
        <v>1233520</v>
      </c>
      <c r="L31" s="26">
        <f>+K31/I31</f>
        <v>8.2330004812239246E-2</v>
      </c>
      <c r="M31" s="22">
        <v>14982630</v>
      </c>
      <c r="N31" s="22">
        <f>+O31-K31</f>
        <v>607039</v>
      </c>
      <c r="O31" s="22">
        <v>1840559</v>
      </c>
      <c r="P31" s="25">
        <f>+O31/M31</f>
        <v>0.12284618922045061</v>
      </c>
      <c r="Q31" s="22"/>
      <c r="R31" s="22">
        <f>+S31-O31</f>
        <v>-1840559</v>
      </c>
      <c r="S31" s="22"/>
      <c r="T31" s="26" t="e">
        <f>+S31/Q31</f>
        <v>#DIV/0!</v>
      </c>
      <c r="U31" s="5"/>
      <c r="V31" s="24"/>
    </row>
    <row r="32" spans="1:25" s="1" customFormat="1" ht="14.1" customHeight="1" x14ac:dyDescent="0.25">
      <c r="A32" s="19"/>
      <c r="B32" s="20"/>
      <c r="C32" s="44"/>
      <c r="D32" s="22"/>
      <c r="E32" s="22"/>
      <c r="F32" s="22"/>
      <c r="G32" s="22"/>
      <c r="H32" s="26"/>
      <c r="I32" s="22"/>
      <c r="J32" s="22"/>
      <c r="K32" s="22"/>
      <c r="L32" s="26"/>
      <c r="M32" s="22"/>
      <c r="N32" s="22"/>
      <c r="O32" s="22"/>
      <c r="P32" s="25"/>
      <c r="Q32" s="22"/>
      <c r="R32" s="22"/>
      <c r="S32" s="22"/>
      <c r="T32" s="26"/>
      <c r="U32" s="5"/>
      <c r="V32" s="24"/>
    </row>
    <row r="33" spans="1:22" s="1" customFormat="1" ht="14.1" customHeight="1" thickBot="1" x14ac:dyDescent="0.3">
      <c r="A33" s="28"/>
      <c r="B33" s="29"/>
      <c r="C33" s="62"/>
      <c r="D33" s="30"/>
      <c r="E33" s="30"/>
      <c r="F33" s="30"/>
      <c r="G33" s="30"/>
      <c r="H33" s="63"/>
      <c r="I33" s="30"/>
      <c r="J33" s="30"/>
      <c r="K33" s="30"/>
      <c r="L33" s="63"/>
      <c r="M33" s="30"/>
      <c r="N33" s="30"/>
      <c r="O33" s="30"/>
      <c r="P33" s="64"/>
      <c r="Q33" s="30"/>
      <c r="R33" s="30"/>
      <c r="S33" s="30"/>
      <c r="T33" s="63"/>
      <c r="U33" s="5"/>
      <c r="V33" s="32"/>
    </row>
    <row r="34" spans="1:22" ht="12.75" customHeight="1" x14ac:dyDescent="0.2">
      <c r="A34" s="7"/>
    </row>
    <row r="35" spans="1:22" ht="12.75" customHeight="1" x14ac:dyDescent="0.2"/>
    <row r="36" spans="1:22" ht="12.75" customHeight="1" x14ac:dyDescent="0.2"/>
    <row r="37" spans="1:22" ht="12.75" customHeight="1" x14ac:dyDescent="0.2"/>
    <row r="38" spans="1:22" ht="12.75" customHeight="1" x14ac:dyDescent="0.2"/>
    <row r="39" spans="1:22" ht="12.75" customHeight="1" x14ac:dyDescent="0.2"/>
    <row r="40" spans="1:22" ht="12.75" customHeight="1" x14ac:dyDescent="0.2"/>
    <row r="41" spans="1:22" ht="12.75" customHeight="1" x14ac:dyDescent="0.2"/>
    <row r="42" spans="1:22" ht="12.75" customHeight="1" x14ac:dyDescent="0.2"/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</sheetData>
  <mergeCells count="6">
    <mergeCell ref="A1:V1"/>
    <mergeCell ref="A8:B9"/>
    <mergeCell ref="C8:C9"/>
    <mergeCell ref="D8:D9"/>
    <mergeCell ref="V8:V9"/>
    <mergeCell ref="A2:V2"/>
  </mergeCells>
  <phoneticPr fontId="9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selection activeCell="N24" sqref="N24"/>
    </sheetView>
  </sheetViews>
  <sheetFormatPr baseColWidth="10" defaultColWidth="11.44140625" defaultRowHeight="11.4" x14ac:dyDescent="0.2"/>
  <cols>
    <col min="1" max="1" width="4.6640625" style="47" customWidth="1"/>
    <col min="2" max="2" width="4.6640625" style="48" customWidth="1"/>
    <col min="3" max="3" width="60.6640625" style="46" customWidth="1"/>
    <col min="4" max="4" width="13.6640625" style="49" customWidth="1"/>
    <col min="5" max="8" width="13.6640625" style="49" hidden="1" customWidth="1"/>
    <col min="9" max="12" width="13" style="49" hidden="1" customWidth="1"/>
    <col min="13" max="14" width="13" style="49" customWidth="1"/>
    <col min="15" max="16" width="15.6640625" style="49" customWidth="1"/>
    <col min="17" max="20" width="15.6640625" style="49" hidden="1" customWidth="1"/>
    <col min="21" max="21" width="0.6640625" style="49" customWidth="1"/>
    <col min="22" max="22" width="38.109375" style="46" customWidth="1"/>
    <col min="23" max="16384" width="11.44140625" style="46"/>
  </cols>
  <sheetData>
    <row r="1" spans="1:23" s="1" customFormat="1" ht="12.75" customHeight="1" x14ac:dyDescent="0.25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3" s="1" customFormat="1" ht="12.75" customHeight="1" x14ac:dyDescent="0.25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3" s="1" customFormat="1" ht="12.75" customHeight="1" x14ac:dyDescent="0.25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3" ht="12.75" customHeight="1" x14ac:dyDescent="0.25">
      <c r="A4" s="33" t="s">
        <v>20</v>
      </c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5"/>
    </row>
    <row r="5" spans="1:23" ht="12.75" customHeight="1" x14ac:dyDescent="0.25">
      <c r="A5" s="33" t="s">
        <v>22</v>
      </c>
      <c r="B5" s="34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5"/>
    </row>
    <row r="6" spans="1:23" ht="12.75" customHeight="1" x14ac:dyDescent="0.2"/>
    <row r="7" spans="1:23" s="1" customFormat="1" ht="12.75" customHeight="1" thickBot="1" x14ac:dyDescent="0.3">
      <c r="A7" s="7"/>
      <c r="B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customFormat="1" ht="13.2" x14ac:dyDescent="0.25">
      <c r="A8" s="71" t="s">
        <v>24</v>
      </c>
      <c r="B8" s="72"/>
      <c r="C8" s="75" t="s">
        <v>7</v>
      </c>
      <c r="D8" s="77" t="s">
        <v>5</v>
      </c>
      <c r="E8" s="9" t="s">
        <v>6</v>
      </c>
      <c r="F8" s="9" t="s">
        <v>26</v>
      </c>
      <c r="G8" s="9" t="s">
        <v>31</v>
      </c>
      <c r="H8" s="10" t="s">
        <v>32</v>
      </c>
      <c r="I8" s="11" t="s">
        <v>6</v>
      </c>
      <c r="J8" s="9" t="s">
        <v>26</v>
      </c>
      <c r="K8" s="9" t="s">
        <v>31</v>
      </c>
      <c r="L8" s="12" t="s">
        <v>32</v>
      </c>
      <c r="M8" s="9" t="s">
        <v>6</v>
      </c>
      <c r="N8" s="9" t="s">
        <v>26</v>
      </c>
      <c r="O8" s="9" t="s">
        <v>31</v>
      </c>
      <c r="P8" s="12" t="s">
        <v>32</v>
      </c>
      <c r="Q8" s="9" t="s">
        <v>6</v>
      </c>
      <c r="R8" s="9" t="s">
        <v>26</v>
      </c>
      <c r="S8" s="9" t="s">
        <v>31</v>
      </c>
      <c r="T8" s="37" t="s">
        <v>32</v>
      </c>
      <c r="U8" s="5"/>
      <c r="V8" s="79" t="s">
        <v>19</v>
      </c>
    </row>
    <row r="9" spans="1:23" customFormat="1" ht="13.8" thickBot="1" x14ac:dyDescent="0.3">
      <c r="A9" s="73"/>
      <c r="B9" s="74"/>
      <c r="C9" s="76"/>
      <c r="D9" s="78"/>
      <c r="E9" s="13" t="s">
        <v>44</v>
      </c>
      <c r="F9" s="13" t="s">
        <v>33</v>
      </c>
      <c r="G9" s="13" t="s">
        <v>44</v>
      </c>
      <c r="H9" s="14" t="s">
        <v>34</v>
      </c>
      <c r="I9" s="15" t="s">
        <v>45</v>
      </c>
      <c r="J9" s="13" t="s">
        <v>35</v>
      </c>
      <c r="K9" s="15" t="s">
        <v>45</v>
      </c>
      <c r="L9" s="15" t="s">
        <v>34</v>
      </c>
      <c r="M9" s="13" t="s">
        <v>46</v>
      </c>
      <c r="N9" s="13" t="s">
        <v>36</v>
      </c>
      <c r="O9" s="13" t="s">
        <v>46</v>
      </c>
      <c r="P9" s="15" t="s">
        <v>34</v>
      </c>
      <c r="Q9" s="13" t="s">
        <v>47</v>
      </c>
      <c r="R9" s="13" t="s">
        <v>37</v>
      </c>
      <c r="S9" s="13" t="s">
        <v>47</v>
      </c>
      <c r="T9" s="38" t="s">
        <v>34</v>
      </c>
      <c r="U9" s="5"/>
      <c r="V9" s="80"/>
    </row>
    <row r="10" spans="1:23" s="1" customFormat="1" ht="14.1" customHeight="1" x14ac:dyDescent="0.25">
      <c r="A10" s="50"/>
      <c r="B10" s="39"/>
      <c r="C10" s="40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8"/>
      <c r="V10" s="51"/>
    </row>
    <row r="11" spans="1:23" s="1" customFormat="1" ht="14.1" customHeight="1" x14ac:dyDescent="0.25">
      <c r="A11" s="19">
        <v>1</v>
      </c>
      <c r="B11" s="20"/>
      <c r="C11" s="44" t="s">
        <v>14</v>
      </c>
      <c r="D11" s="22">
        <v>10871603</v>
      </c>
      <c r="E11" s="22">
        <v>10871603</v>
      </c>
      <c r="F11" s="22">
        <v>2802536</v>
      </c>
      <c r="G11" s="22">
        <v>2802536</v>
      </c>
      <c r="H11" s="26">
        <f>G11/E11</f>
        <v>0.2577849835024329</v>
      </c>
      <c r="I11" s="22">
        <v>10871603</v>
      </c>
      <c r="J11" s="22">
        <f>+K11-G11</f>
        <v>3170935</v>
      </c>
      <c r="K11" s="22">
        <v>5973471</v>
      </c>
      <c r="L11" s="25">
        <f>+K11/I11</f>
        <v>0.54945632212655304</v>
      </c>
      <c r="M11" s="22">
        <v>10871603</v>
      </c>
      <c r="N11" s="22">
        <f>+O11-K11</f>
        <v>3290400</v>
      </c>
      <c r="O11" s="22">
        <v>9263871</v>
      </c>
      <c r="P11" s="25">
        <f>+O11/M11</f>
        <v>0.85211638062942507</v>
      </c>
      <c r="Q11" s="22"/>
      <c r="R11" s="22">
        <f>+S11-O11</f>
        <v>-9263871</v>
      </c>
      <c r="S11" s="22"/>
      <c r="T11" s="26" t="e">
        <f>+S11/Q11</f>
        <v>#DIV/0!</v>
      </c>
      <c r="U11" s="5"/>
      <c r="V11" s="24"/>
    </row>
    <row r="12" spans="1:23" s="1" customFormat="1" ht="14.1" customHeight="1" x14ac:dyDescent="0.25">
      <c r="A12" s="19">
        <v>1</v>
      </c>
      <c r="B12" s="20" t="s">
        <v>0</v>
      </c>
      <c r="C12" s="44" t="s">
        <v>8</v>
      </c>
      <c r="D12" s="22">
        <v>1123</v>
      </c>
      <c r="E12" s="22">
        <v>1123</v>
      </c>
      <c r="F12" s="22"/>
      <c r="G12" s="22"/>
      <c r="H12" s="23"/>
      <c r="I12" s="22">
        <v>1123</v>
      </c>
      <c r="J12" s="22"/>
      <c r="K12" s="22"/>
      <c r="L12" s="22"/>
      <c r="M12" s="22">
        <v>1123</v>
      </c>
      <c r="N12" s="22"/>
      <c r="O12" s="22"/>
      <c r="P12" s="22"/>
      <c r="Q12" s="22"/>
      <c r="R12" s="22"/>
      <c r="S12" s="22"/>
      <c r="T12" s="23"/>
      <c r="U12" s="5"/>
      <c r="V12" s="24"/>
    </row>
    <row r="13" spans="1:23" s="1" customFormat="1" ht="14.1" customHeight="1" x14ac:dyDescent="0.25">
      <c r="A13" s="19">
        <v>1</v>
      </c>
      <c r="B13" s="20" t="s">
        <v>1</v>
      </c>
      <c r="C13" s="44" t="s">
        <v>9</v>
      </c>
      <c r="D13" s="22">
        <v>4902</v>
      </c>
      <c r="E13" s="22">
        <v>4902</v>
      </c>
      <c r="F13" s="22">
        <v>121</v>
      </c>
      <c r="G13" s="22">
        <v>121</v>
      </c>
      <c r="H13" s="26">
        <f>G13/E13</f>
        <v>2.4683802529579763E-2</v>
      </c>
      <c r="I13" s="22">
        <v>4902</v>
      </c>
      <c r="J13" s="22">
        <f>+K13-G13</f>
        <v>250</v>
      </c>
      <c r="K13" s="22">
        <v>371</v>
      </c>
      <c r="L13" s="25">
        <f>+K13/I13</f>
        <v>7.5683394532843742E-2</v>
      </c>
      <c r="M13" s="22">
        <v>4902</v>
      </c>
      <c r="N13" s="22">
        <f>+O13-K13</f>
        <v>110</v>
      </c>
      <c r="O13" s="22">
        <v>481</v>
      </c>
      <c r="P13" s="25">
        <f>+O13/M13</f>
        <v>9.8123215014279883E-2</v>
      </c>
      <c r="Q13" s="22"/>
      <c r="R13" s="22">
        <f>+S13-O13</f>
        <v>-481</v>
      </c>
      <c r="S13" s="22"/>
      <c r="T13" s="26" t="e">
        <f>+S13/Q13</f>
        <v>#DIV/0!</v>
      </c>
      <c r="U13" s="5"/>
      <c r="V13" s="24"/>
    </row>
    <row r="14" spans="1:23" s="1" customFormat="1" ht="14.1" customHeight="1" x14ac:dyDescent="0.25">
      <c r="A14" s="19">
        <v>1</v>
      </c>
      <c r="B14" s="20" t="s">
        <v>2</v>
      </c>
      <c r="C14" s="44" t="s">
        <v>10</v>
      </c>
      <c r="D14" s="22">
        <v>80093</v>
      </c>
      <c r="E14" s="22">
        <v>80093</v>
      </c>
      <c r="F14" s="22">
        <v>6460</v>
      </c>
      <c r="G14" s="22">
        <v>6460</v>
      </c>
      <c r="H14" s="26">
        <f>G14/E14</f>
        <v>8.0656237124342958E-2</v>
      </c>
      <c r="I14" s="22">
        <v>80093</v>
      </c>
      <c r="J14" s="22">
        <f>+K14-G14</f>
        <v>18508</v>
      </c>
      <c r="K14" s="22">
        <v>24968</v>
      </c>
      <c r="L14" s="25">
        <f>+K14/I14</f>
        <v>0.31173760503414782</v>
      </c>
      <c r="M14" s="22">
        <v>80093</v>
      </c>
      <c r="N14" s="22">
        <f>+O14-K14</f>
        <v>20165</v>
      </c>
      <c r="O14" s="22">
        <v>45133</v>
      </c>
      <c r="P14" s="25">
        <f>+O14/M14</f>
        <v>0.5635074226212029</v>
      </c>
      <c r="Q14" s="22"/>
      <c r="R14" s="22">
        <f>+S14-O14</f>
        <v>-45133</v>
      </c>
      <c r="S14" s="22"/>
      <c r="T14" s="26" t="e">
        <f>+S14/Q14</f>
        <v>#DIV/0!</v>
      </c>
      <c r="U14" s="5"/>
      <c r="V14" s="24"/>
    </row>
    <row r="15" spans="1:23" s="1" customFormat="1" ht="22.8" x14ac:dyDescent="0.25">
      <c r="A15" s="19">
        <v>1</v>
      </c>
      <c r="B15" s="20" t="s">
        <v>3</v>
      </c>
      <c r="C15" s="65" t="s">
        <v>27</v>
      </c>
      <c r="D15" s="22">
        <v>229</v>
      </c>
      <c r="E15" s="22">
        <v>229</v>
      </c>
      <c r="F15" s="22"/>
      <c r="G15" s="22"/>
      <c r="H15" s="23"/>
      <c r="I15" s="22">
        <v>229</v>
      </c>
      <c r="J15" s="22"/>
      <c r="K15" s="22"/>
      <c r="L15" s="22"/>
      <c r="M15" s="22">
        <v>229</v>
      </c>
      <c r="N15" s="22"/>
      <c r="O15" s="22"/>
      <c r="P15" s="22"/>
      <c r="Q15" s="22"/>
      <c r="R15" s="22"/>
      <c r="S15" s="22"/>
      <c r="T15" s="23"/>
      <c r="U15" s="5"/>
      <c r="V15" s="24"/>
    </row>
    <row r="16" spans="1:23" s="1" customFormat="1" ht="14.1" customHeight="1" x14ac:dyDescent="0.25">
      <c r="A16" s="19">
        <v>1</v>
      </c>
      <c r="B16" s="20" t="s">
        <v>4</v>
      </c>
      <c r="C16" s="44" t="s">
        <v>28</v>
      </c>
      <c r="D16" s="22">
        <v>729440</v>
      </c>
      <c r="E16" s="22">
        <v>729440</v>
      </c>
      <c r="F16" s="22">
        <v>1128</v>
      </c>
      <c r="G16" s="22">
        <v>1128</v>
      </c>
      <c r="H16" s="26">
        <f>G16/E16</f>
        <v>1.5463917525773195E-3</v>
      </c>
      <c r="I16" s="22">
        <v>729440</v>
      </c>
      <c r="J16" s="22">
        <f>+K16-G16</f>
        <v>289057</v>
      </c>
      <c r="K16" s="22">
        <v>290185</v>
      </c>
      <c r="L16" s="25">
        <f>+K16/I16</f>
        <v>0.39781887475323535</v>
      </c>
      <c r="M16" s="22">
        <v>729440</v>
      </c>
      <c r="N16" s="22">
        <f>+O16-K16</f>
        <v>288127</v>
      </c>
      <c r="O16" s="22">
        <v>578312</v>
      </c>
      <c r="P16" s="25">
        <f>+O16/M16</f>
        <v>0.79281640710682166</v>
      </c>
      <c r="Q16" s="22"/>
      <c r="R16" s="22">
        <f>+S16-O16</f>
        <v>-578312</v>
      </c>
      <c r="S16" s="22"/>
      <c r="T16" s="26" t="e">
        <f>+S16/Q16</f>
        <v>#DIV/0!</v>
      </c>
      <c r="U16" s="5"/>
      <c r="V16" s="24"/>
      <c r="W16" s="6"/>
    </row>
    <row r="17" spans="1:23" s="1" customFormat="1" ht="14.1" customHeight="1" x14ac:dyDescent="0.25">
      <c r="A17" s="19"/>
      <c r="B17" s="20"/>
      <c r="C17" s="44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5"/>
      <c r="V17" s="24"/>
    </row>
    <row r="18" spans="1:23" s="1" customFormat="1" ht="14.1" customHeight="1" x14ac:dyDescent="0.2">
      <c r="A18" s="19">
        <v>2</v>
      </c>
      <c r="B18" s="20"/>
      <c r="C18" s="44" t="s">
        <v>15</v>
      </c>
      <c r="D18" s="22">
        <v>1400015</v>
      </c>
      <c r="E18" s="22">
        <v>1400015</v>
      </c>
      <c r="F18" s="22">
        <v>55605</v>
      </c>
      <c r="G18" s="22">
        <v>55605</v>
      </c>
      <c r="H18" s="26">
        <f>G18/E18</f>
        <v>3.9717431598947153E-2</v>
      </c>
      <c r="I18" s="22">
        <v>1400015</v>
      </c>
      <c r="J18" s="22">
        <f>+K18-G18</f>
        <v>291335</v>
      </c>
      <c r="K18" s="22">
        <v>346940</v>
      </c>
      <c r="L18" s="25">
        <f>+K18/I18</f>
        <v>0.24781163058967226</v>
      </c>
      <c r="M18" s="22">
        <v>1400015</v>
      </c>
      <c r="N18" s="22">
        <f>+O18-K18</f>
        <v>411069</v>
      </c>
      <c r="O18" s="52">
        <v>758009</v>
      </c>
      <c r="P18" s="25">
        <f>+O18/M18</f>
        <v>0.54142919897286812</v>
      </c>
      <c r="Q18" s="22"/>
      <c r="R18" s="22">
        <f>+S18-O18</f>
        <v>-758009</v>
      </c>
      <c r="S18" s="22"/>
      <c r="T18" s="26" t="e">
        <f>+S18/Q18</f>
        <v>#DIV/0!</v>
      </c>
      <c r="U18" s="5"/>
      <c r="V18" s="24"/>
    </row>
    <row r="19" spans="1:23" s="1" customFormat="1" ht="14.1" customHeight="1" x14ac:dyDescent="0.25">
      <c r="A19" s="19">
        <v>2</v>
      </c>
      <c r="B19" s="20"/>
      <c r="C19" s="44" t="s">
        <v>13</v>
      </c>
      <c r="D19" s="22">
        <v>81457</v>
      </c>
      <c r="E19" s="22">
        <v>81457</v>
      </c>
      <c r="F19" s="22">
        <v>0</v>
      </c>
      <c r="G19" s="22">
        <v>0</v>
      </c>
      <c r="H19" s="26">
        <f>G19/E19</f>
        <v>0</v>
      </c>
      <c r="I19" s="22">
        <v>81457</v>
      </c>
      <c r="J19" s="22">
        <f>+K19-G19</f>
        <v>0</v>
      </c>
      <c r="K19" s="22">
        <v>0</v>
      </c>
      <c r="L19" s="25">
        <f>+K19/I19</f>
        <v>0</v>
      </c>
      <c r="M19" s="22">
        <v>81457</v>
      </c>
      <c r="N19" s="22">
        <f>+O19-K19</f>
        <v>0</v>
      </c>
      <c r="O19" s="22">
        <v>0</v>
      </c>
      <c r="P19" s="25">
        <f>+O19/M19</f>
        <v>0</v>
      </c>
      <c r="Q19" s="22"/>
      <c r="R19" s="22">
        <f>+S19-O19</f>
        <v>0</v>
      </c>
      <c r="S19" s="22"/>
      <c r="T19" s="26" t="e">
        <f>+S19/Q19</f>
        <v>#DIV/0!</v>
      </c>
      <c r="U19" s="5"/>
      <c r="V19" s="24"/>
      <c r="W19" s="6"/>
    </row>
    <row r="20" spans="1:23" s="1" customFormat="1" ht="14.1" customHeight="1" x14ac:dyDescent="0.25">
      <c r="A20" s="19"/>
      <c r="B20" s="20"/>
      <c r="C20" s="44"/>
      <c r="D20" s="22"/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5"/>
      <c r="V20" s="24"/>
    </row>
    <row r="21" spans="1:23" s="1" customFormat="1" ht="14.1" customHeight="1" x14ac:dyDescent="0.2">
      <c r="A21" s="19">
        <v>3</v>
      </c>
      <c r="B21" s="20"/>
      <c r="C21" s="44" t="s">
        <v>23</v>
      </c>
      <c r="D21" s="22">
        <v>4062060</v>
      </c>
      <c r="E21" s="22">
        <v>4062060</v>
      </c>
      <c r="F21" s="22">
        <v>322955</v>
      </c>
      <c r="G21" s="22">
        <v>322955</v>
      </c>
      <c r="H21" s="26">
        <f>G21/E21</f>
        <v>7.9505226412214497E-2</v>
      </c>
      <c r="I21" s="22">
        <v>4062060</v>
      </c>
      <c r="J21" s="22">
        <f>+K21-G21</f>
        <v>1307291</v>
      </c>
      <c r="K21" s="22">
        <v>1630246</v>
      </c>
      <c r="L21" s="25">
        <f>+K21/I21</f>
        <v>0.40133479072194894</v>
      </c>
      <c r="M21" s="22">
        <v>4062060</v>
      </c>
      <c r="N21" s="22">
        <f>+O21-K21</f>
        <v>742436</v>
      </c>
      <c r="O21" s="52">
        <v>2372682</v>
      </c>
      <c r="P21" s="25">
        <f>+O21/M21</f>
        <v>0.58410806339640475</v>
      </c>
      <c r="Q21" s="22"/>
      <c r="R21" s="22">
        <f>+S21-O21</f>
        <v>-2372682</v>
      </c>
      <c r="S21" s="22"/>
      <c r="T21" s="26" t="e">
        <f>+S21/Q21</f>
        <v>#DIV/0!</v>
      </c>
      <c r="U21" s="5"/>
      <c r="V21" s="24"/>
    </row>
    <row r="22" spans="1:23" s="1" customFormat="1" ht="14.1" customHeight="1" x14ac:dyDescent="0.25">
      <c r="A22" s="53"/>
      <c r="B22" s="54"/>
      <c r="C22" s="21" t="s">
        <v>38</v>
      </c>
      <c r="D22" s="41">
        <v>693</v>
      </c>
      <c r="E22" s="41">
        <f>693-63</f>
        <v>630</v>
      </c>
      <c r="F22" s="41"/>
      <c r="G22" s="41"/>
      <c r="H22" s="42"/>
      <c r="I22" s="41">
        <f>693-63</f>
        <v>630</v>
      </c>
      <c r="J22" s="41"/>
      <c r="K22" s="41"/>
      <c r="L22" s="43"/>
      <c r="M22" s="41">
        <v>630</v>
      </c>
      <c r="N22" s="41"/>
      <c r="O22" s="41"/>
      <c r="P22" s="43"/>
      <c r="Q22" s="41"/>
      <c r="R22" s="41"/>
      <c r="S22" s="41"/>
      <c r="T22" s="42"/>
      <c r="U22" s="5"/>
      <c r="V22" s="66"/>
    </row>
    <row r="23" spans="1:23" s="1" customFormat="1" ht="14.1" customHeight="1" x14ac:dyDescent="0.25">
      <c r="A23" s="53"/>
      <c r="B23" s="54"/>
      <c r="C23" s="21" t="s">
        <v>39</v>
      </c>
      <c r="D23" s="41">
        <v>1617362</v>
      </c>
      <c r="E23" s="41">
        <v>1617362</v>
      </c>
      <c r="F23" s="41">
        <v>151446</v>
      </c>
      <c r="G23" s="41">
        <v>151446</v>
      </c>
      <c r="H23" s="26">
        <f>G23/E23</f>
        <v>9.3637664295315462E-2</v>
      </c>
      <c r="I23" s="41">
        <v>1617362</v>
      </c>
      <c r="J23" s="22">
        <f>+K23-G23</f>
        <v>262044</v>
      </c>
      <c r="K23" s="41">
        <v>413490</v>
      </c>
      <c r="L23" s="25">
        <f>+K23/I23</f>
        <v>0.25565705142077039</v>
      </c>
      <c r="M23" s="41">
        <v>1617362</v>
      </c>
      <c r="N23" s="22">
        <f>+O23-K23</f>
        <v>282149</v>
      </c>
      <c r="O23" s="41">
        <v>695639</v>
      </c>
      <c r="P23" s="25">
        <f>+O23/M23</f>
        <v>0.43010717452246311</v>
      </c>
      <c r="Q23" s="41"/>
      <c r="R23" s="22">
        <f>+S23-O23</f>
        <v>-695639</v>
      </c>
      <c r="S23" s="41"/>
      <c r="T23" s="26" t="e">
        <f>+S23/Q23</f>
        <v>#DIV/0!</v>
      </c>
      <c r="U23" s="5"/>
      <c r="V23" s="66"/>
      <c r="W23" s="6"/>
    </row>
    <row r="24" spans="1:23" s="1" customFormat="1" ht="14.1" customHeight="1" thickBot="1" x14ac:dyDescent="0.3">
      <c r="A24" s="55"/>
      <c r="B24" s="29"/>
      <c r="C24" s="45"/>
      <c r="D24" s="30"/>
      <c r="E24" s="30"/>
      <c r="F24" s="30"/>
      <c r="G24" s="30"/>
      <c r="H24" s="31"/>
      <c r="I24" s="30"/>
      <c r="J24" s="30"/>
      <c r="K24" s="30"/>
      <c r="L24" s="30"/>
      <c r="M24" s="58"/>
      <c r="N24" s="30"/>
      <c r="O24" s="30"/>
      <c r="P24" s="30"/>
      <c r="Q24" s="58"/>
      <c r="R24" s="30"/>
      <c r="S24" s="30"/>
      <c r="T24" s="31"/>
      <c r="U24" s="56"/>
      <c r="V24" s="57"/>
    </row>
    <row r="25" spans="1:23" ht="12.75" customHeight="1" x14ac:dyDescent="0.2">
      <c r="A25" s="7"/>
    </row>
    <row r="26" spans="1:23" ht="12.75" customHeight="1" x14ac:dyDescent="0.2"/>
    <row r="27" spans="1:23" ht="12.75" customHeight="1" x14ac:dyDescent="0.2"/>
    <row r="28" spans="1:23" ht="12.75" customHeight="1" x14ac:dyDescent="0.2"/>
    <row r="29" spans="1:23" ht="12.75" customHeight="1" x14ac:dyDescent="0.2"/>
    <row r="30" spans="1:23" ht="12.75" customHeight="1" x14ac:dyDescent="0.2"/>
    <row r="31" spans="1:23" ht="12.75" customHeight="1" x14ac:dyDescent="0.2"/>
    <row r="32" spans="1:2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</sheetData>
  <mergeCells count="6">
    <mergeCell ref="A1:V1"/>
    <mergeCell ref="A8:B9"/>
    <mergeCell ref="C8:C9"/>
    <mergeCell ref="D8:D9"/>
    <mergeCell ref="V8:V9"/>
    <mergeCell ref="A2:V2"/>
  </mergeCells>
  <phoneticPr fontId="9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2"/>
  <sheetViews>
    <sheetView tabSelected="1" workbookViewId="0">
      <selection activeCell="M6" sqref="M6"/>
    </sheetView>
  </sheetViews>
  <sheetFormatPr baseColWidth="10" defaultColWidth="11.44140625" defaultRowHeight="11.4" x14ac:dyDescent="0.2"/>
  <cols>
    <col min="1" max="1" width="5.6640625" style="47" customWidth="1"/>
    <col min="2" max="2" width="5.6640625" style="48" customWidth="1"/>
    <col min="3" max="3" width="53.6640625" style="46" customWidth="1"/>
    <col min="4" max="4" width="13.6640625" style="49" customWidth="1"/>
    <col min="5" max="8" width="13.6640625" style="49" hidden="1" customWidth="1"/>
    <col min="9" max="12" width="15.6640625" style="49" hidden="1" customWidth="1"/>
    <col min="13" max="16" width="15.6640625" style="49" customWidth="1"/>
    <col min="17" max="20" width="15.6640625" style="49" hidden="1" customWidth="1"/>
    <col min="21" max="21" width="1" style="49" customWidth="1"/>
    <col min="22" max="22" width="45.6640625" style="46" customWidth="1"/>
    <col min="23" max="23" width="11.44140625" style="46"/>
    <col min="24" max="24" width="16.6640625" style="46" customWidth="1"/>
    <col min="25" max="16384" width="11.44140625" style="46"/>
  </cols>
  <sheetData>
    <row r="1" spans="1:24" s="1" customFormat="1" ht="12.75" customHeight="1" x14ac:dyDescent="0.25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4" s="1" customFormat="1" ht="12.75" customHeight="1" x14ac:dyDescent="0.25">
      <c r="A2" s="69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4" s="1" customFormat="1" ht="12.75" customHeight="1" x14ac:dyDescent="0.25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4" ht="12.75" customHeight="1" x14ac:dyDescent="0.25">
      <c r="A4" s="33" t="s">
        <v>20</v>
      </c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5"/>
    </row>
    <row r="5" spans="1:24" ht="12.75" customHeight="1" x14ac:dyDescent="0.25">
      <c r="A5" s="59" t="s">
        <v>43</v>
      </c>
      <c r="B5" s="34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5"/>
    </row>
    <row r="6" spans="1:24" ht="12.75" customHeight="1" x14ac:dyDescent="0.25">
      <c r="A6" s="60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</row>
    <row r="7" spans="1:24" s="1" customFormat="1" ht="12.75" customHeight="1" thickBot="1" x14ac:dyDescent="0.3">
      <c r="A7" s="7"/>
      <c r="B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4" customFormat="1" ht="13.2" x14ac:dyDescent="0.25">
      <c r="A8" s="71" t="s">
        <v>24</v>
      </c>
      <c r="B8" s="72"/>
      <c r="C8" s="75" t="s">
        <v>7</v>
      </c>
      <c r="D8" s="77" t="s">
        <v>5</v>
      </c>
      <c r="E8" s="9" t="s">
        <v>6</v>
      </c>
      <c r="F8" s="9" t="s">
        <v>26</v>
      </c>
      <c r="G8" s="9" t="s">
        <v>31</v>
      </c>
      <c r="H8" s="10" t="s">
        <v>32</v>
      </c>
      <c r="I8" s="11" t="s">
        <v>6</v>
      </c>
      <c r="J8" s="9" t="s">
        <v>26</v>
      </c>
      <c r="K8" s="9" t="s">
        <v>31</v>
      </c>
      <c r="L8" s="12" t="s">
        <v>32</v>
      </c>
      <c r="M8" s="9" t="s">
        <v>6</v>
      </c>
      <c r="N8" s="9" t="s">
        <v>26</v>
      </c>
      <c r="O8" s="9" t="s">
        <v>31</v>
      </c>
      <c r="P8" s="12" t="s">
        <v>32</v>
      </c>
      <c r="Q8" s="9" t="s">
        <v>6</v>
      </c>
      <c r="R8" s="9" t="s">
        <v>26</v>
      </c>
      <c r="S8" s="9" t="s">
        <v>31</v>
      </c>
      <c r="T8" s="37" t="s">
        <v>32</v>
      </c>
      <c r="U8" s="5"/>
      <c r="V8" s="79" t="s">
        <v>19</v>
      </c>
    </row>
    <row r="9" spans="1:24" customFormat="1" ht="13.8" thickBot="1" x14ac:dyDescent="0.3">
      <c r="A9" s="73"/>
      <c r="B9" s="74"/>
      <c r="C9" s="76"/>
      <c r="D9" s="78"/>
      <c r="E9" s="13" t="s">
        <v>44</v>
      </c>
      <c r="F9" s="13" t="s">
        <v>33</v>
      </c>
      <c r="G9" s="13" t="s">
        <v>44</v>
      </c>
      <c r="H9" s="14" t="s">
        <v>34</v>
      </c>
      <c r="I9" s="13" t="s">
        <v>45</v>
      </c>
      <c r="J9" s="13" t="s">
        <v>35</v>
      </c>
      <c r="K9" s="15" t="s">
        <v>45</v>
      </c>
      <c r="L9" s="15" t="s">
        <v>34</v>
      </c>
      <c r="M9" s="13" t="s">
        <v>46</v>
      </c>
      <c r="N9" s="13" t="s">
        <v>36</v>
      </c>
      <c r="O9" s="13" t="s">
        <v>46</v>
      </c>
      <c r="P9" s="15" t="s">
        <v>34</v>
      </c>
      <c r="Q9" s="13" t="s">
        <v>47</v>
      </c>
      <c r="R9" s="13" t="s">
        <v>37</v>
      </c>
      <c r="S9" s="13" t="s">
        <v>47</v>
      </c>
      <c r="T9" s="38" t="s">
        <v>34</v>
      </c>
      <c r="U9" s="5"/>
      <c r="V9" s="80"/>
    </row>
    <row r="10" spans="1:24" s="1" customFormat="1" ht="14.1" customHeight="1" x14ac:dyDescent="0.25">
      <c r="A10" s="50"/>
      <c r="B10" s="39"/>
      <c r="C10" s="40"/>
      <c r="D10" s="16"/>
      <c r="E10" s="16"/>
      <c r="F10" s="16"/>
      <c r="G10" s="16"/>
      <c r="H10" s="17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7"/>
      <c r="U10" s="18"/>
      <c r="V10" s="61"/>
    </row>
    <row r="11" spans="1:24" s="1" customFormat="1" ht="14.1" customHeight="1" x14ac:dyDescent="0.2">
      <c r="A11" s="19">
        <v>1</v>
      </c>
      <c r="B11" s="20"/>
      <c r="C11" s="44" t="s">
        <v>14</v>
      </c>
      <c r="D11" s="22"/>
      <c r="E11" s="22">
        <v>2303336</v>
      </c>
      <c r="F11" s="22">
        <v>210285</v>
      </c>
      <c r="G11" s="22">
        <v>210285</v>
      </c>
      <c r="H11" s="26">
        <f>G11/E11</f>
        <v>9.1295842204524219E-2</v>
      </c>
      <c r="I11" s="22">
        <v>1853336</v>
      </c>
      <c r="J11" s="22">
        <f>+K11-G11</f>
        <v>330272</v>
      </c>
      <c r="K11" s="22">
        <v>540557</v>
      </c>
      <c r="L11" s="26">
        <f>+K11/I11</f>
        <v>0.29166702637837932</v>
      </c>
      <c r="M11" s="22">
        <v>1853336</v>
      </c>
      <c r="N11" s="22">
        <f>+O11-K11</f>
        <v>319514</v>
      </c>
      <c r="O11" s="52">
        <v>860071</v>
      </c>
      <c r="P11" s="25">
        <f>+O11/M11</f>
        <v>0.46406641860946962</v>
      </c>
      <c r="Q11" s="22"/>
      <c r="R11" s="22">
        <f>+S11-O11</f>
        <v>-860071</v>
      </c>
      <c r="S11" s="22"/>
      <c r="T11" s="26" t="e">
        <f>+S11/Q11</f>
        <v>#DIV/0!</v>
      </c>
      <c r="U11" s="5"/>
      <c r="V11" s="24"/>
    </row>
    <row r="12" spans="1:24" s="1" customFormat="1" ht="14.1" customHeight="1" x14ac:dyDescent="0.25">
      <c r="A12" s="19">
        <v>1</v>
      </c>
      <c r="B12" s="20" t="s">
        <v>0</v>
      </c>
      <c r="C12" s="21" t="s">
        <v>38</v>
      </c>
      <c r="D12" s="22"/>
      <c r="E12" s="22">
        <v>55</v>
      </c>
      <c r="F12" s="22"/>
      <c r="G12" s="22"/>
      <c r="H12" s="26"/>
      <c r="I12" s="22">
        <v>55</v>
      </c>
      <c r="J12" s="22"/>
      <c r="K12" s="22"/>
      <c r="L12" s="26"/>
      <c r="M12" s="22">
        <v>55</v>
      </c>
      <c r="N12" s="22"/>
      <c r="O12" s="22"/>
      <c r="P12" s="25"/>
      <c r="Q12" s="22"/>
      <c r="R12" s="22"/>
      <c r="S12" s="22"/>
      <c r="T12" s="26"/>
      <c r="U12" s="6"/>
      <c r="V12" s="24"/>
    </row>
    <row r="13" spans="1:24" s="1" customFormat="1" ht="34.200000000000003" x14ac:dyDescent="0.25">
      <c r="A13" s="19">
        <v>1</v>
      </c>
      <c r="B13" s="20" t="s">
        <v>0</v>
      </c>
      <c r="C13" s="27" t="s">
        <v>42</v>
      </c>
      <c r="D13" s="22"/>
      <c r="E13" s="22">
        <f>1068644+1234692</f>
        <v>2303336</v>
      </c>
      <c r="F13" s="22">
        <v>210285</v>
      </c>
      <c r="G13" s="22">
        <v>210285</v>
      </c>
      <c r="H13" s="26">
        <f t="shared" ref="H13" si="0">G13/E13</f>
        <v>9.1295842204524219E-2</v>
      </c>
      <c r="I13" s="22">
        <f>1068644+784692</f>
        <v>1853336</v>
      </c>
      <c r="J13" s="22">
        <f>+K13-G13</f>
        <v>326399</v>
      </c>
      <c r="K13" s="22">
        <v>536684</v>
      </c>
      <c r="L13" s="26">
        <f>+K13/I13</f>
        <v>0.28957728118376808</v>
      </c>
      <c r="M13" s="22">
        <v>1853336</v>
      </c>
      <c r="N13" s="22">
        <f>+O13-K13</f>
        <v>316366</v>
      </c>
      <c r="O13" s="22">
        <v>853050</v>
      </c>
      <c r="P13" s="25">
        <f>+O13/M13</f>
        <v>0.4602781147077486</v>
      </c>
      <c r="Q13" s="22"/>
      <c r="R13" s="22">
        <f>+S13-O13</f>
        <v>-853050</v>
      </c>
      <c r="S13" s="22"/>
      <c r="T13" s="26" t="e">
        <f>+S13/Q13</f>
        <v>#DIV/0!</v>
      </c>
      <c r="U13" s="6"/>
      <c r="V13" s="24"/>
    </row>
    <row r="14" spans="1:24" s="1" customFormat="1" ht="14.1" customHeight="1" x14ac:dyDescent="0.25">
      <c r="A14" s="19"/>
      <c r="B14" s="20"/>
      <c r="C14" s="44"/>
      <c r="D14" s="22"/>
      <c r="E14" s="22"/>
      <c r="F14" s="22"/>
      <c r="G14" s="22"/>
      <c r="H14" s="23"/>
      <c r="I14" s="22"/>
      <c r="J14" s="22"/>
      <c r="K14" s="22"/>
      <c r="L14" s="23"/>
      <c r="M14" s="22"/>
      <c r="N14" s="22"/>
      <c r="O14" s="22"/>
      <c r="P14" s="22"/>
      <c r="Q14" s="22"/>
      <c r="R14" s="22"/>
      <c r="S14" s="22"/>
      <c r="T14" s="23"/>
      <c r="U14" s="5"/>
      <c r="V14" s="24"/>
    </row>
    <row r="15" spans="1:24" s="1" customFormat="1" ht="14.1" customHeight="1" x14ac:dyDescent="0.2">
      <c r="A15" s="19">
        <v>2</v>
      </c>
      <c r="B15" s="20"/>
      <c r="C15" s="44" t="s">
        <v>15</v>
      </c>
      <c r="D15" s="22"/>
      <c r="E15" s="22">
        <v>6753498</v>
      </c>
      <c r="F15" s="22">
        <v>405088</v>
      </c>
      <c r="G15" s="22">
        <v>405088</v>
      </c>
      <c r="H15" s="26">
        <f>G15/E15</f>
        <v>5.9981953056031115E-2</v>
      </c>
      <c r="I15" s="22">
        <v>6753498</v>
      </c>
      <c r="J15" s="22">
        <f>+K15-G15</f>
        <v>621037</v>
      </c>
      <c r="K15" s="22">
        <v>1026125</v>
      </c>
      <c r="L15" s="26">
        <f>+K15/I15</f>
        <v>0.15193977994810987</v>
      </c>
      <c r="M15" s="22">
        <v>6705954</v>
      </c>
      <c r="N15" s="22">
        <f>+O15-K15</f>
        <v>1250961</v>
      </c>
      <c r="O15" s="52">
        <v>2277086</v>
      </c>
      <c r="P15" s="25">
        <f>+O15/M15</f>
        <v>0.33956182819029179</v>
      </c>
      <c r="Q15" s="22"/>
      <c r="R15" s="22">
        <f>+S15-O15</f>
        <v>-2277086</v>
      </c>
      <c r="S15" s="22"/>
      <c r="T15" s="26" t="e">
        <f>+S15/Q15</f>
        <v>#DIV/0!</v>
      </c>
      <c r="U15" s="5"/>
      <c r="V15" s="24"/>
    </row>
    <row r="16" spans="1:24" s="1" customFormat="1" ht="14.1" customHeight="1" x14ac:dyDescent="0.25">
      <c r="A16" s="19">
        <v>2</v>
      </c>
      <c r="B16" s="20"/>
      <c r="C16" s="44" t="s">
        <v>25</v>
      </c>
      <c r="D16" s="22"/>
      <c r="E16" s="22">
        <v>5970620</v>
      </c>
      <c r="F16" s="22">
        <v>389959</v>
      </c>
      <c r="G16" s="22">
        <v>389959</v>
      </c>
      <c r="H16" s="26">
        <f>G16/E16</f>
        <v>6.5312982571324257E-2</v>
      </c>
      <c r="I16" s="22">
        <v>5970620</v>
      </c>
      <c r="J16" s="22">
        <f>+K16-G16</f>
        <v>544359</v>
      </c>
      <c r="K16" s="22">
        <v>934318</v>
      </c>
      <c r="L16" s="26">
        <f>+K16/I16</f>
        <v>0.15648592608472822</v>
      </c>
      <c r="M16" s="22">
        <v>5970620</v>
      </c>
      <c r="N16" s="22">
        <f>+O16-K16</f>
        <v>1079270</v>
      </c>
      <c r="O16" s="22">
        <v>2013588</v>
      </c>
      <c r="P16" s="25">
        <f>+O16/M16</f>
        <v>0.33724939788497676</v>
      </c>
      <c r="Q16" s="22"/>
      <c r="R16" s="22">
        <f>+S16-O16</f>
        <v>-2013588</v>
      </c>
      <c r="S16" s="22"/>
      <c r="T16" s="26" t="e">
        <f>+S16/Q16</f>
        <v>#DIV/0!</v>
      </c>
      <c r="U16" s="5"/>
      <c r="V16" s="24"/>
      <c r="X16" s="6"/>
    </row>
    <row r="17" spans="1:22" s="1" customFormat="1" ht="14.1" customHeight="1" x14ac:dyDescent="0.25">
      <c r="A17" s="19"/>
      <c r="B17" s="20"/>
      <c r="C17" s="44"/>
      <c r="D17" s="22"/>
      <c r="E17" s="22"/>
      <c r="F17" s="22"/>
      <c r="G17" s="22"/>
      <c r="H17" s="23"/>
      <c r="I17" s="22"/>
      <c r="J17" s="22"/>
      <c r="K17" s="22"/>
      <c r="L17" s="23"/>
      <c r="M17" s="22"/>
      <c r="N17" s="22"/>
      <c r="O17" s="22"/>
      <c r="P17" s="22"/>
      <c r="Q17" s="22"/>
      <c r="R17" s="22"/>
      <c r="S17" s="22"/>
      <c r="T17" s="23"/>
      <c r="U17" s="5"/>
      <c r="V17" s="24"/>
    </row>
    <row r="18" spans="1:22" s="1" customFormat="1" ht="14.1" customHeight="1" x14ac:dyDescent="0.25">
      <c r="A18" s="19">
        <v>3</v>
      </c>
      <c r="B18" s="20"/>
      <c r="C18" s="44" t="s">
        <v>48</v>
      </c>
      <c r="D18" s="22"/>
      <c r="E18" s="22">
        <v>300100</v>
      </c>
      <c r="F18" s="22">
        <v>0</v>
      </c>
      <c r="G18" s="22">
        <v>0</v>
      </c>
      <c r="H18" s="26">
        <f>G18/E18</f>
        <v>0</v>
      </c>
      <c r="I18" s="22">
        <v>300100</v>
      </c>
      <c r="J18" s="22">
        <f>+K18-G18</f>
        <v>0</v>
      </c>
      <c r="K18" s="22">
        <v>0</v>
      </c>
      <c r="L18" s="26">
        <f>+K18/I18</f>
        <v>0</v>
      </c>
      <c r="M18" s="22">
        <v>300100</v>
      </c>
      <c r="N18" s="22">
        <f>+O18-K18</f>
        <v>0</v>
      </c>
      <c r="O18" s="22">
        <v>0</v>
      </c>
      <c r="P18" s="25">
        <f>+O18/M18</f>
        <v>0</v>
      </c>
      <c r="Q18" s="22"/>
      <c r="R18" s="22"/>
      <c r="S18" s="22"/>
      <c r="T18" s="23"/>
      <c r="U18" s="5"/>
      <c r="V18" s="24"/>
    </row>
    <row r="19" spans="1:22" s="1" customFormat="1" ht="14.1" customHeight="1" x14ac:dyDescent="0.25">
      <c r="A19" s="19"/>
      <c r="B19" s="20"/>
      <c r="C19" s="44"/>
      <c r="D19" s="22"/>
      <c r="E19" s="22"/>
      <c r="F19" s="22"/>
      <c r="G19" s="22"/>
      <c r="H19" s="23"/>
      <c r="I19" s="22"/>
      <c r="J19" s="22"/>
      <c r="K19" s="22"/>
      <c r="L19" s="23"/>
      <c r="M19" s="22"/>
      <c r="N19" s="22"/>
      <c r="O19" s="22"/>
      <c r="P19" s="22"/>
      <c r="Q19" s="22"/>
      <c r="R19" s="22"/>
      <c r="S19" s="22"/>
      <c r="T19" s="23"/>
      <c r="U19" s="5"/>
      <c r="V19" s="24"/>
    </row>
    <row r="20" spans="1:22" s="1" customFormat="1" ht="14.1" customHeight="1" x14ac:dyDescent="0.2">
      <c r="A20" s="19">
        <v>4</v>
      </c>
      <c r="B20" s="20"/>
      <c r="C20" s="1" t="s">
        <v>41</v>
      </c>
      <c r="D20" s="22"/>
      <c r="E20" s="22">
        <v>32712860</v>
      </c>
      <c r="F20" s="22">
        <v>4029895</v>
      </c>
      <c r="G20" s="22">
        <v>4029895</v>
      </c>
      <c r="H20" s="26">
        <f>G20/E20</f>
        <v>0.1231899320328458</v>
      </c>
      <c r="I20" s="22">
        <v>32712860</v>
      </c>
      <c r="J20" s="22">
        <f>+K20-G20</f>
        <v>3867653</v>
      </c>
      <c r="K20" s="22">
        <v>7897548</v>
      </c>
      <c r="L20" s="26">
        <f>+K20/I20</f>
        <v>0.24142028547794353</v>
      </c>
      <c r="M20" s="22">
        <v>32712860</v>
      </c>
      <c r="N20" s="22">
        <f>+O20-K20</f>
        <v>4594049</v>
      </c>
      <c r="O20" s="52">
        <v>12491597</v>
      </c>
      <c r="P20" s="25">
        <f>+O20/M20</f>
        <v>0.38185585118513027</v>
      </c>
      <c r="Q20" s="22"/>
      <c r="R20" s="22">
        <f>+S20-O20</f>
        <v>-12491597</v>
      </c>
      <c r="S20" s="22"/>
      <c r="T20" s="26" t="e">
        <f>+S20/Q20</f>
        <v>#DIV/0!</v>
      </c>
      <c r="U20" s="5"/>
      <c r="V20" s="24"/>
    </row>
    <row r="21" spans="1:22" s="1" customFormat="1" ht="14.1" customHeight="1" x14ac:dyDescent="0.25">
      <c r="A21" s="19"/>
      <c r="B21" s="20"/>
      <c r="C21" s="44"/>
      <c r="D21" s="22"/>
      <c r="E21" s="22"/>
      <c r="F21" s="22"/>
      <c r="G21" s="22"/>
      <c r="H21" s="26"/>
      <c r="I21" s="22"/>
      <c r="J21" s="22"/>
      <c r="K21" s="22"/>
      <c r="L21" s="26"/>
      <c r="M21" s="22"/>
      <c r="N21" s="22"/>
      <c r="O21" s="22"/>
      <c r="P21" s="25"/>
      <c r="Q21" s="22"/>
      <c r="R21" s="22"/>
      <c r="S21" s="22"/>
      <c r="T21" s="26"/>
      <c r="U21" s="5"/>
      <c r="V21" s="24"/>
    </row>
    <row r="22" spans="1:22" s="1" customFormat="1" ht="14.1" customHeight="1" thickBot="1" x14ac:dyDescent="0.3">
      <c r="A22" s="28"/>
      <c r="B22" s="29"/>
      <c r="C22" s="62"/>
      <c r="D22" s="30"/>
      <c r="E22" s="30"/>
      <c r="F22" s="30"/>
      <c r="G22" s="30"/>
      <c r="H22" s="63"/>
      <c r="I22" s="30"/>
      <c r="J22" s="30"/>
      <c r="K22" s="30"/>
      <c r="L22" s="63"/>
      <c r="M22" s="30"/>
      <c r="N22" s="30"/>
      <c r="O22" s="30"/>
      <c r="P22" s="64"/>
      <c r="Q22" s="30"/>
      <c r="R22" s="30"/>
      <c r="S22" s="30"/>
      <c r="T22" s="63"/>
      <c r="U22" s="5"/>
      <c r="V22" s="32"/>
    </row>
    <row r="23" spans="1:22" ht="12.75" customHeight="1" x14ac:dyDescent="0.2">
      <c r="A23" s="7"/>
    </row>
    <row r="24" spans="1:22" ht="12.75" customHeight="1" x14ac:dyDescent="0.2"/>
    <row r="25" spans="1:22" ht="12.75" customHeight="1" x14ac:dyDescent="0.2"/>
    <row r="26" spans="1:22" ht="12.75" customHeight="1" x14ac:dyDescent="0.2"/>
    <row r="27" spans="1:22" ht="12.75" customHeight="1" x14ac:dyDescent="0.2"/>
    <row r="28" spans="1:22" ht="12.75" customHeight="1" x14ac:dyDescent="0.2"/>
    <row r="29" spans="1:22" ht="12.75" customHeight="1" x14ac:dyDescent="0.2"/>
    <row r="30" spans="1:22" ht="12.75" customHeight="1" x14ac:dyDescent="0.2"/>
    <row r="31" spans="1:22" ht="12.75" customHeight="1" x14ac:dyDescent="0.2"/>
    <row r="32" spans="1:22" ht="12.75" customHeight="1" x14ac:dyDescent="0.2"/>
    <row r="33" spans="2:24" ht="12.75" customHeight="1" x14ac:dyDescent="0.2"/>
    <row r="34" spans="2:24" ht="12.75" customHeight="1" x14ac:dyDescent="0.2"/>
    <row r="35" spans="2:24" ht="12.75" customHeight="1" x14ac:dyDescent="0.2"/>
    <row r="36" spans="2:24" ht="12.75" customHeight="1" x14ac:dyDescent="0.2"/>
    <row r="37" spans="2:24" ht="12.75" customHeight="1" x14ac:dyDescent="0.2"/>
    <row r="38" spans="2:24" s="47" customFormat="1" ht="12.75" customHeight="1" x14ac:dyDescent="0.2">
      <c r="B38" s="48"/>
      <c r="C38" s="46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6"/>
      <c r="W38" s="46"/>
      <c r="X38" s="46"/>
    </row>
    <row r="39" spans="2:24" s="47" customFormat="1" ht="12.75" customHeight="1" x14ac:dyDescent="0.2">
      <c r="B39" s="48"/>
      <c r="C39" s="46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6"/>
      <c r="W39" s="46"/>
      <c r="X39" s="46"/>
    </row>
    <row r="40" spans="2:24" s="47" customFormat="1" ht="12.75" customHeight="1" x14ac:dyDescent="0.2">
      <c r="B40" s="48"/>
      <c r="C40" s="46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6"/>
      <c r="W40" s="46"/>
      <c r="X40" s="46"/>
    </row>
    <row r="41" spans="2:24" s="47" customFormat="1" ht="12.75" customHeight="1" x14ac:dyDescent="0.2">
      <c r="B41" s="48"/>
      <c r="C41" s="46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6"/>
      <c r="W41" s="46"/>
      <c r="X41" s="46"/>
    </row>
    <row r="42" spans="2:24" s="47" customFormat="1" ht="12.75" customHeight="1" x14ac:dyDescent="0.2">
      <c r="B42" s="48"/>
      <c r="C42" s="46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6"/>
      <c r="W42" s="46"/>
      <c r="X42" s="46"/>
    </row>
    <row r="43" spans="2:24" s="47" customFormat="1" ht="12.75" customHeight="1" x14ac:dyDescent="0.2">
      <c r="B43" s="48"/>
      <c r="C43" s="46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6"/>
      <c r="W43" s="46"/>
      <c r="X43" s="46"/>
    </row>
    <row r="44" spans="2:24" s="47" customFormat="1" ht="12.75" customHeight="1" x14ac:dyDescent="0.2">
      <c r="B44" s="48"/>
      <c r="C44" s="46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6"/>
      <c r="W44" s="46"/>
      <c r="X44" s="46"/>
    </row>
    <row r="45" spans="2:24" s="47" customFormat="1" ht="12.75" customHeight="1" x14ac:dyDescent="0.2">
      <c r="B45" s="48"/>
      <c r="C45" s="46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6"/>
      <c r="W45" s="46"/>
      <c r="X45" s="46"/>
    </row>
    <row r="46" spans="2:24" s="47" customFormat="1" ht="12.75" customHeight="1" x14ac:dyDescent="0.2">
      <c r="B46" s="48"/>
      <c r="C46" s="46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6"/>
      <c r="W46" s="46"/>
      <c r="X46" s="46"/>
    </row>
    <row r="47" spans="2:24" s="47" customFormat="1" ht="12.75" customHeight="1" x14ac:dyDescent="0.2">
      <c r="B47" s="48"/>
      <c r="C47" s="46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6"/>
      <c r="W47" s="46"/>
      <c r="X47" s="46"/>
    </row>
    <row r="48" spans="2:24" s="47" customFormat="1" ht="12.75" customHeight="1" x14ac:dyDescent="0.2">
      <c r="B48" s="48"/>
      <c r="C48" s="4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6"/>
      <c r="W48" s="46"/>
      <c r="X48" s="46"/>
    </row>
    <row r="49" spans="2:24" s="47" customFormat="1" ht="12.75" customHeight="1" x14ac:dyDescent="0.2">
      <c r="B49" s="48"/>
      <c r="C49" s="46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6"/>
      <c r="W49" s="46"/>
      <c r="X49" s="46"/>
    </row>
    <row r="50" spans="2:24" s="47" customFormat="1" ht="12.75" customHeight="1" x14ac:dyDescent="0.2">
      <c r="B50" s="48"/>
      <c r="C50" s="46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6"/>
      <c r="W50" s="46"/>
      <c r="X50" s="46"/>
    </row>
    <row r="51" spans="2:24" s="47" customFormat="1" ht="12.75" customHeight="1" x14ac:dyDescent="0.2">
      <c r="B51" s="48"/>
      <c r="C51" s="46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6"/>
      <c r="W51" s="46"/>
      <c r="X51" s="46"/>
    </row>
    <row r="52" spans="2:24" s="47" customFormat="1" ht="12.75" customHeight="1" x14ac:dyDescent="0.2">
      <c r="B52" s="48"/>
      <c r="C52" s="46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6"/>
      <c r="W52" s="46"/>
      <c r="X52" s="46"/>
    </row>
    <row r="53" spans="2:24" s="47" customFormat="1" ht="12.75" customHeight="1" x14ac:dyDescent="0.2">
      <c r="B53" s="48"/>
      <c r="C53" s="46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6"/>
      <c r="W53" s="46"/>
      <c r="X53" s="46"/>
    </row>
    <row r="54" spans="2:24" s="47" customFormat="1" ht="12.75" customHeight="1" x14ac:dyDescent="0.2">
      <c r="B54" s="48"/>
      <c r="C54" s="46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6"/>
      <c r="W54" s="46"/>
      <c r="X54" s="46"/>
    </row>
    <row r="55" spans="2:24" s="47" customFormat="1" ht="12.75" customHeight="1" x14ac:dyDescent="0.2">
      <c r="B55" s="48"/>
      <c r="C55" s="4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6"/>
      <c r="W55" s="46"/>
      <c r="X55" s="46"/>
    </row>
    <row r="56" spans="2:24" s="47" customFormat="1" ht="12.75" customHeight="1" x14ac:dyDescent="0.2">
      <c r="B56" s="48"/>
      <c r="C56" s="46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6"/>
      <c r="W56" s="46"/>
      <c r="X56" s="46"/>
    </row>
    <row r="57" spans="2:24" s="47" customFormat="1" ht="12.75" customHeight="1" x14ac:dyDescent="0.2">
      <c r="B57" s="48"/>
      <c r="C57" s="46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6"/>
      <c r="W57" s="46"/>
      <c r="X57" s="46"/>
    </row>
    <row r="58" spans="2:24" s="47" customFormat="1" ht="12.75" customHeight="1" x14ac:dyDescent="0.2">
      <c r="B58" s="48"/>
      <c r="C58" s="46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6"/>
      <c r="W58" s="46"/>
      <c r="X58" s="46"/>
    </row>
    <row r="59" spans="2:24" s="47" customFormat="1" ht="12.75" customHeight="1" x14ac:dyDescent="0.2">
      <c r="B59" s="48"/>
      <c r="C59" s="46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6"/>
      <c r="W59" s="46"/>
      <c r="X59" s="46"/>
    </row>
    <row r="60" spans="2:24" s="47" customFormat="1" ht="12.75" customHeight="1" x14ac:dyDescent="0.2">
      <c r="B60" s="48"/>
      <c r="C60" s="46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6"/>
      <c r="W60" s="46"/>
      <c r="X60" s="46"/>
    </row>
    <row r="61" spans="2:24" s="47" customFormat="1" ht="12.75" customHeight="1" x14ac:dyDescent="0.2">
      <c r="B61" s="48"/>
      <c r="C61" s="46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6"/>
      <c r="W61" s="46"/>
      <c r="X61" s="46"/>
    </row>
    <row r="62" spans="2:24" s="47" customFormat="1" ht="12.75" customHeight="1" x14ac:dyDescent="0.2">
      <c r="B62" s="48"/>
      <c r="C62" s="46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6"/>
      <c r="W62" s="46"/>
      <c r="X62" s="46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4" ma:contentTypeDescription="Crear nuevo documento." ma:contentTypeScope="" ma:versionID="0ebd4f42b0df379d59d5c69f3da8ba10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2a789ac1cd68f694b8282a97eca42b76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83aa49dc-0840-4df2-9988-4c28c0488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207e9f-ec9c-4963-92a1-718c3fd5125e}" ma:internalName="TaxCatchAll" ma:showField="CatchAllData" ma:web="96aafeea-9d28-4011-99b9-8775a5a1c8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  <TaxCatchAll xmlns="96aafeea-9d28-4011-99b9-8775a5a1c861" xsi:nil="true"/>
    <lcf76f155ced4ddcb4097134ff3c332f xmlns="dad70a93-54ca-4a57-b0ba-77bc4c6ab2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E4EB6-75ED-40C9-8E4A-D414562EF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3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11 01</vt:lpstr>
      <vt:lpstr>11 02</vt:lpstr>
      <vt:lpstr>11 50</vt:lpstr>
      <vt:lpstr>'11 01'!Área_de_impresión</vt:lpstr>
      <vt:lpstr>'11 02'!Área_de_impresión</vt:lpstr>
      <vt:lpstr>'11 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Rosales Olguin, Katherine Elsa</cp:lastModifiedBy>
  <cp:lastPrinted>2019-04-29T19:39:16Z</cp:lastPrinted>
  <dcterms:created xsi:type="dcterms:W3CDTF">2005-08-25T16:29:21Z</dcterms:created>
  <dcterms:modified xsi:type="dcterms:W3CDTF">2023-02-27T14:53:17Z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